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480" windowHeight="8190"/>
  </bookViews>
  <sheets>
    <sheet name="Титульный" sheetId="4" r:id="rId1"/>
    <sheet name="Лист1" sheetId="15" r:id="rId2"/>
    <sheet name="ПФХД" sheetId="3" r:id="rId3"/>
    <sheet name="Расчет 1" sheetId="6" r:id="rId4"/>
    <sheet name="Лист2" sheetId="14" r:id="rId5"/>
    <sheet name="Лист3" sheetId="16" r:id="rId6"/>
  </sheets>
  <calcPr calcId="124519"/>
</workbook>
</file>

<file path=xl/calcChain.xml><?xml version="1.0" encoding="utf-8"?>
<calcChain xmlns="http://schemas.openxmlformats.org/spreadsheetml/2006/main">
  <c r="L33" i="3"/>
  <c r="L56"/>
  <c r="L53"/>
  <c r="L52"/>
  <c r="L34"/>
  <c r="L32"/>
  <c r="L31"/>
  <c r="L17"/>
  <c r="L51"/>
  <c r="L39"/>
  <c r="R33" l="1"/>
  <c r="R31"/>
  <c r="H22" i="14"/>
  <c r="F22"/>
  <c r="D22"/>
  <c r="L36" i="3" l="1"/>
  <c r="I22" i="14" l="1"/>
  <c r="G22"/>
  <c r="E22"/>
  <c r="C22"/>
  <c r="I18"/>
  <c r="G18"/>
  <c r="E18"/>
  <c r="C18"/>
  <c r="H58" i="3" l="1"/>
  <c r="H56"/>
  <c r="H55"/>
  <c r="H54"/>
  <c r="H53"/>
  <c r="H52"/>
  <c r="H51"/>
  <c r="H50"/>
  <c r="H49"/>
  <c r="H48"/>
  <c r="H47"/>
  <c r="X45"/>
  <c r="V45"/>
  <c r="T45"/>
  <c r="R45"/>
  <c r="P45"/>
  <c r="N45"/>
  <c r="L45"/>
  <c r="J45"/>
  <c r="H44"/>
  <c r="X42"/>
  <c r="V42"/>
  <c r="T42"/>
  <c r="R42"/>
  <c r="P42"/>
  <c r="N42"/>
  <c r="L42"/>
  <c r="J42"/>
  <c r="H41"/>
  <c r="X36"/>
  <c r="V36"/>
  <c r="T36"/>
  <c r="R36"/>
  <c r="P36"/>
  <c r="N36"/>
  <c r="J36"/>
  <c r="H35"/>
  <c r="H34"/>
  <c r="L30"/>
  <c r="L28" s="1"/>
  <c r="H32"/>
  <c r="H31"/>
  <c r="X30"/>
  <c r="X28" s="1"/>
  <c r="V30"/>
  <c r="V28" s="1"/>
  <c r="T30"/>
  <c r="T28" s="1"/>
  <c r="R30"/>
  <c r="R28" s="1"/>
  <c r="P30"/>
  <c r="P28" s="1"/>
  <c r="N30"/>
  <c r="N28" s="1"/>
  <c r="J30"/>
  <c r="J28" s="1"/>
  <c r="H24"/>
  <c r="H23"/>
  <c r="H22"/>
  <c r="H21"/>
  <c r="H20"/>
  <c r="H19"/>
  <c r="H18"/>
  <c r="H17"/>
  <c r="X15"/>
  <c r="X12" s="1"/>
  <c r="V15"/>
  <c r="V12" s="1"/>
  <c r="T15"/>
  <c r="R15"/>
  <c r="R12" s="1"/>
  <c r="P15"/>
  <c r="P12" s="1"/>
  <c r="N15"/>
  <c r="N12" s="1"/>
  <c r="L15"/>
  <c r="L12" s="1"/>
  <c r="J15"/>
  <c r="J12" s="1"/>
  <c r="H14"/>
  <c r="T12"/>
  <c r="T26" l="1"/>
  <c r="H42"/>
  <c r="R26"/>
  <c r="R59" s="1"/>
  <c r="H15"/>
  <c r="P26"/>
  <c r="P59" s="1"/>
  <c r="X26"/>
  <c r="X59" s="1"/>
  <c r="N26"/>
  <c r="N59" s="1"/>
  <c r="V26"/>
  <c r="V59" s="1"/>
  <c r="T59"/>
  <c r="H36"/>
  <c r="H45"/>
  <c r="D14" i="6" s="1"/>
  <c r="L26" i="3"/>
  <c r="L59" s="1"/>
  <c r="H28"/>
  <c r="J26"/>
  <c r="H12"/>
  <c r="H30"/>
  <c r="J59"/>
  <c r="H33"/>
  <c r="Y18" i="6" l="1"/>
  <c r="AM14"/>
  <c r="K14"/>
  <c r="AF18"/>
  <c r="D18"/>
  <c r="R14"/>
  <c r="AM18"/>
  <c r="K18"/>
  <c r="Y14"/>
  <c r="R18"/>
  <c r="AF14"/>
  <c r="H59" i="3"/>
  <c r="H26"/>
</calcChain>
</file>

<file path=xl/sharedStrings.xml><?xml version="1.0" encoding="utf-8"?>
<sst xmlns="http://schemas.openxmlformats.org/spreadsheetml/2006/main" count="260" uniqueCount="174">
  <si>
    <t>(подпись)</t>
  </si>
  <si>
    <t>Дата</t>
  </si>
  <si>
    <t>по ОКПО</t>
  </si>
  <si>
    <t>1.1. Цели деятельности муниципального учреждения:</t>
  </si>
  <si>
    <t>1.3. Перечень услуг (работ), осуществляемых на платной основе:</t>
  </si>
  <si>
    <t>Наименование показателя</t>
  </si>
  <si>
    <t>из них:</t>
  </si>
  <si>
    <t>в том числе:</t>
  </si>
  <si>
    <t>Руководитель муниципального учреждения (уполномоченное лицо)</t>
  </si>
  <si>
    <t>Исполнитель</t>
  </si>
  <si>
    <t>Пугач К.А.</t>
  </si>
  <si>
    <t>1.2. Виды деятельности муниципального учреждения:</t>
  </si>
  <si>
    <t>Заместитель руководителя муниципального учреждении по финансовым вопросам</t>
  </si>
  <si>
    <t>Главный бухгалтер муниципального учреждения</t>
  </si>
  <si>
    <t>Галимова Д.З.</t>
  </si>
  <si>
    <t>Объем финансового обеспечения, руб.</t>
  </si>
  <si>
    <t>Поступления от оказания услуг (выполнения работ) на платной основе и от иной приносящей доход деятельности</t>
  </si>
  <si>
    <t>УТВЕРЖДАЮ</t>
  </si>
  <si>
    <t>ПЛАН</t>
  </si>
  <si>
    <t>финансово-хозяйственной деятельности</t>
  </si>
  <si>
    <t>м.п.</t>
  </si>
  <si>
    <t>бюджетные инвестиции</t>
  </si>
  <si>
    <t>Поступления от доходов, всего:</t>
  </si>
  <si>
    <t>Код строки</t>
  </si>
  <si>
    <t>Код по бюджетной классификации Российской Федерации</t>
  </si>
  <si>
    <t>Всего</t>
  </si>
  <si>
    <t>из них гранты</t>
  </si>
  <si>
    <t>всего</t>
  </si>
  <si>
    <t>на иные цели</t>
  </si>
  <si>
    <t>Субсидии, предостав-
ляемые в соответствии с абзацем вторым пункта 1 статьи 78.1 Бюджетного кодекса Российской Федерации</t>
  </si>
  <si>
    <t>Показатели по поступлениям и выплатам учреждения</t>
  </si>
  <si>
    <t>Субсидии на финансовое обеспечение выполнения государственного (муниципального) задания из федерального бюджета, бюджета субъекта Российской Федерации (местного бюджета)</t>
  </si>
  <si>
    <t>Доходы от собственности (сдача имущества в аренду)</t>
  </si>
  <si>
    <t>- платные образовательные услуги</t>
  </si>
  <si>
    <t>- присмотр и уход за детьми в дошкольном учреждение (родительская плата)</t>
  </si>
  <si>
    <t>- перевозка детей</t>
  </si>
  <si>
    <t>- гранты в форме субсидии бюджетным учреждениям</t>
  </si>
  <si>
    <t>- гранты в форме субсидии автономным учреждениям</t>
  </si>
  <si>
    <t>Доходы от оказания услуг, работ</t>
  </si>
  <si>
    <t>- Субсидии на финансовое обеспечение выполнения государственного (муниципального) задания</t>
  </si>
  <si>
    <t>Иные субсидии, предоставленные из бюджета</t>
  </si>
  <si>
    <t>Прочие доходы</t>
  </si>
  <si>
    <t>Выплаты по расходам, всего:</t>
  </si>
  <si>
    <t>оплата труда и начисления на выплаты по оплате труда</t>
  </si>
  <si>
    <t>Выплаты персоналу, всего</t>
  </si>
  <si>
    <t>Социальные и иные выплаты населению, всего</t>
  </si>
  <si>
    <t>Уплата налогов и сборов, всего</t>
  </si>
  <si>
    <t>Безвозмездные перечисления организациям, всего</t>
  </si>
  <si>
    <t>Прочие расходы (кроме расходов на закупку товаров, работ, услуг), всего</t>
  </si>
  <si>
    <t>- организация, проведение и участие в мероприятиях</t>
  </si>
  <si>
    <t>Расходы на закупку товаров, работ, услуг, всего</t>
  </si>
  <si>
    <t>- услуги связи (221)</t>
  </si>
  <si>
    <t>- транспортные услуги (222)</t>
  </si>
  <si>
    <t>- коммунальные услуги (223)</t>
  </si>
  <si>
    <t>- арендная плата за пользование имуществом (224)</t>
  </si>
  <si>
    <t>- работы, услуги по содержанию имущества (225)</t>
  </si>
  <si>
    <t>- прочие работы, услуги (226)</t>
  </si>
  <si>
    <t>- прочие расходы (290)</t>
  </si>
  <si>
    <t>- увеличение стоимости основных средств (310)</t>
  </si>
  <si>
    <t>- увеличение стоимости материальных запасов (340)</t>
  </si>
  <si>
    <t>Остаток средств на начало года, всего:</t>
  </si>
  <si>
    <t>Остаток средств на конец года, всего:</t>
  </si>
  <si>
    <t>Х</t>
  </si>
  <si>
    <t>- заработная плата (211)</t>
  </si>
  <si>
    <t>- прочие выплаты (212)</t>
  </si>
  <si>
    <t>- начисления на выплаты по оплате труда (213)</t>
  </si>
  <si>
    <t>Салмина Н.Г.</t>
  </si>
  <si>
    <t>по ОКЕИ</t>
  </si>
  <si>
    <t>Показатели выплат по расходам на закупку товаров, работ, услуг учреждения (подразделения)</t>
  </si>
  <si>
    <t xml:space="preserve">Наименование 
показателя 
</t>
  </si>
  <si>
    <t xml:space="preserve">Код 
строки </t>
  </si>
  <si>
    <t xml:space="preserve">Год 
начала 
закупки </t>
  </si>
  <si>
    <t xml:space="preserve">Сумма выплат по расходам на закупку товаров, работ и услуг, руб 
</t>
  </si>
  <si>
    <t xml:space="preserve">всего на закупки </t>
  </si>
  <si>
    <t>в соответствии с Федеральным законом от 5 апреля 2013 года N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</si>
  <si>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 года N 223-ФЗ "О закупках товаров, работ, услуг отдельными видами юридических лиц"</t>
  </si>
  <si>
    <t>на 20</t>
  </si>
  <si>
    <t>г.</t>
  </si>
  <si>
    <t xml:space="preserve">очередной финансовый год 
</t>
  </si>
  <si>
    <t xml:space="preserve">1-ый год планового периода </t>
  </si>
  <si>
    <t xml:space="preserve">2-ой год планового периода </t>
  </si>
  <si>
    <t>Выплаты по расходам на закупку товаров, работ, услуг, всего:</t>
  </si>
  <si>
    <t>0001</t>
  </si>
  <si>
    <t xml:space="preserve">X </t>
  </si>
  <si>
    <t xml:space="preserve">Х </t>
  </si>
  <si>
    <t>на оплату контрактов, заключенных до начала очередного финансового года:</t>
  </si>
  <si>
    <t>на закупку товаров работ, услуг по году начала закупки:</t>
  </si>
  <si>
    <t>Шпота Н.Н.</t>
  </si>
  <si>
    <t>2018 год</t>
  </si>
  <si>
    <t>на 2018 год</t>
  </si>
  <si>
    <t>Приложение к порядку утвержденного</t>
  </si>
  <si>
    <t xml:space="preserve">приказом отдела образования </t>
  </si>
  <si>
    <t xml:space="preserve">от__________ № </t>
  </si>
  <si>
    <t>(субсидии на финансовое обеспечение выполнения муниципального задания, субсидии на осуществление капитальных вложений,</t>
  </si>
  <si>
    <t xml:space="preserve"> поступления от оказания услуг (выполнения работ) на платной основе и от иной приносящей доход деятельности)</t>
  </si>
  <si>
    <t>(дата вносимых изменений)</t>
  </si>
  <si>
    <t>Сумма изменений (+; -), руб.</t>
  </si>
  <si>
    <t>Обоснования и расчеты по вносимым изменениям</t>
  </si>
  <si>
    <t>Субсидии, предоставляемые в соответствии с абзацем вторым пункта 1 статьи 78.1 Бюджетного кодекса Российской Федерации</t>
  </si>
  <si>
    <t>Остаток средств на начало финансового года</t>
  </si>
  <si>
    <t>X</t>
  </si>
  <si>
    <t>Поступления всего</t>
  </si>
  <si>
    <t>Выплаты всего:</t>
  </si>
  <si>
    <t>заработная плата (211)</t>
  </si>
  <si>
    <t>прочие выплаты (212)</t>
  </si>
  <si>
    <t>начисления на выплаты по оплате  труда (213)</t>
  </si>
  <si>
    <t>услуги связи (221)</t>
  </si>
  <si>
    <t>коммунальные услуги (223)</t>
  </si>
  <si>
    <t>работы, услуги по содержанию имуществом (225)</t>
  </si>
  <si>
    <t>прочие работы, услуги (226)</t>
  </si>
  <si>
    <t>увеличение стоимости основных средств (310)</t>
  </si>
  <si>
    <t>увеличение стоимости материальных запасов (340)</t>
  </si>
  <si>
    <t>Н.Г. Салмина</t>
  </si>
  <si>
    <t>Иные выплаты (290/113)</t>
  </si>
  <si>
    <t>- иные расходы (296)</t>
  </si>
  <si>
    <t>иные расходы (296)</t>
  </si>
  <si>
    <t>- налоги, пошлины, сборы (291)</t>
  </si>
  <si>
    <t>-штрафы за нарушение законодательства (292)</t>
  </si>
  <si>
    <t>Налоги, пошлины и сборы (291/851)</t>
  </si>
  <si>
    <t>Налоги, пошлины и сборы (291/853)</t>
  </si>
  <si>
    <t>Штрафы за нарушение зак-ва (292/853)</t>
  </si>
  <si>
    <t>Иные расходы (296/113)</t>
  </si>
  <si>
    <t>Иные расходы (296/244)</t>
  </si>
  <si>
    <t>упалата налога на имущество и земельного налога (290/851)</t>
  </si>
  <si>
    <t>уплата прочих налогов, сборов (290/852)</t>
  </si>
  <si>
    <t>Уплата иных платежей (290/853)</t>
  </si>
  <si>
    <t>прочие расходы (290/244)</t>
  </si>
  <si>
    <t>Показатели финансового состояния учреждения (подразделения)</t>
  </si>
  <si>
    <t xml:space="preserve">N п/п </t>
  </si>
  <si>
    <t xml:space="preserve">Наименование показателя </t>
  </si>
  <si>
    <t>Сумма, тыс.руб.</t>
  </si>
  <si>
    <t>Нефинансовые активы, всего:</t>
  </si>
  <si>
    <t>1.1</t>
  </si>
  <si>
    <t>недвижимое имущество, всего:</t>
  </si>
  <si>
    <t xml:space="preserve">остаточная стоимость </t>
  </si>
  <si>
    <t>1.2</t>
  </si>
  <si>
    <t>особо ценное движимое имущество, всего:</t>
  </si>
  <si>
    <t>Финансовые активы, всего:</t>
  </si>
  <si>
    <t>2.1</t>
  </si>
  <si>
    <t xml:space="preserve">денежные средства учреждения, всего </t>
  </si>
  <si>
    <t xml:space="preserve">денежные средства учреждения на счетах </t>
  </si>
  <si>
    <t xml:space="preserve">денежные средства учреждения, размещенные на депозиты в кредитной организации </t>
  </si>
  <si>
    <t>2.2</t>
  </si>
  <si>
    <t xml:space="preserve">иные финансовые инструменты </t>
  </si>
  <si>
    <t>2.3</t>
  </si>
  <si>
    <t xml:space="preserve">дебиторская задолженность по доходам </t>
  </si>
  <si>
    <t>2.4</t>
  </si>
  <si>
    <t xml:space="preserve">дебиторская задолженность по расходам </t>
  </si>
  <si>
    <t>Обязательства, всего:</t>
  </si>
  <si>
    <t>3.1</t>
  </si>
  <si>
    <t xml:space="preserve">долговые обязательства </t>
  </si>
  <si>
    <t>3.2</t>
  </si>
  <si>
    <t>кредиторская задолженность:</t>
  </si>
  <si>
    <t xml:space="preserve">просроченная кредиторская задолженность </t>
  </si>
  <si>
    <r>
      <t xml:space="preserve">    по виду поступлений </t>
    </r>
    <r>
      <rPr>
        <u/>
        <sz val="12"/>
        <color indexed="8"/>
        <rFont val="Times New Roman"/>
        <family val="1"/>
        <charset val="204"/>
      </rPr>
      <t>: на выполнение муниципального задания</t>
    </r>
  </si>
  <si>
    <t xml:space="preserve">Начальник отдела образования администрации </t>
  </si>
  <si>
    <t xml:space="preserve">Гайского городского округа </t>
  </si>
  <si>
    <t>Форма по КФД</t>
  </si>
  <si>
    <t>МБУ ДО "ДЮСШ"</t>
  </si>
  <si>
    <t>ИНН/КПП</t>
  </si>
  <si>
    <t>5626007820/562601001</t>
  </si>
  <si>
    <t>Единица измерения: руб.</t>
  </si>
  <si>
    <t>Наименование учредителя: Отдел образования администрации Гайского городского округа</t>
  </si>
  <si>
    <t>Адрес фактического местонахождения муниципального учреждения: 462613, Оренбургская обл.,г. Гай. ул. Декабристов,10 а</t>
  </si>
  <si>
    <t>1. Сведения о деятельности муниципального бюджетного учреждения</t>
  </si>
  <si>
    <t xml:space="preserve">предоставление дополнительного образования </t>
  </si>
  <si>
    <t>Реализация дополнительных образовательных программ детям</t>
  </si>
  <si>
    <t>Фаворов В.Н.</t>
  </si>
  <si>
    <t>В.Н. Фаворов</t>
  </si>
  <si>
    <t>"       "</t>
  </si>
  <si>
    <t>ноября</t>
  </si>
  <si>
    <t xml:space="preserve">           Сведения о вносимых изменениях № 7</t>
  </si>
  <si>
    <t>26.11.2018 г.</t>
  </si>
  <si>
    <t>26</t>
  </si>
</sst>
</file>

<file path=xl/styles.xml><?xml version="1.0" encoding="utf-8"?>
<styleSheet xmlns="http://schemas.openxmlformats.org/spreadsheetml/2006/main">
  <numFmts count="1">
    <numFmt numFmtId="164" formatCode="#,##0.00;\-#,##0.00;&quot;-&quot;"/>
  </numFmts>
  <fonts count="28">
    <font>
      <sz val="10"/>
      <name val="Arial Cyr"/>
      <family val="2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9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i/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i/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u/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7" fillId="0" borderId="0"/>
    <xf numFmtId="0" fontId="4" fillId="0" borderId="0"/>
  </cellStyleXfs>
  <cellXfs count="273">
    <xf numFmtId="0" fontId="0" fillId="0" borderId="0" xfId="0"/>
    <xf numFmtId="0" fontId="4" fillId="0" borderId="0" xfId="0" applyFont="1"/>
    <xf numFmtId="0" fontId="4" fillId="0" borderId="0" xfId="0" applyFont="1" applyBorder="1"/>
    <xf numFmtId="0" fontId="4" fillId="0" borderId="0" xfId="0" applyFont="1" applyBorder="1" applyAlignment="1">
      <alignment vertical="center"/>
    </xf>
    <xf numFmtId="49" fontId="4" fillId="0" borderId="0" xfId="0" applyNumberFormat="1" applyFont="1" applyBorder="1" applyAlignment="1">
      <alignment vertical="center"/>
    </xf>
    <xf numFmtId="0" fontId="8" fillId="0" borderId="0" xfId="0" applyFont="1"/>
    <xf numFmtId="0" fontId="8" fillId="0" borderId="0" xfId="0" applyFont="1" applyBorder="1"/>
    <xf numFmtId="0" fontId="8" fillId="0" borderId="0" xfId="0" applyFont="1" applyAlignment="1"/>
    <xf numFmtId="0" fontId="4" fillId="0" borderId="0" xfId="0" applyFont="1" applyBorder="1" applyAlignment="1">
      <alignment horizontal="left" vertical="center"/>
    </xf>
    <xf numFmtId="0" fontId="7" fillId="0" borderId="0" xfId="0" applyFont="1"/>
    <xf numFmtId="0" fontId="4" fillId="0" borderId="0" xfId="0" applyFont="1" applyBorder="1" applyAlignment="1">
      <alignment vertical="top"/>
    </xf>
    <xf numFmtId="0" fontId="9" fillId="0" borderId="0" xfId="0" applyFont="1" applyAlignment="1"/>
    <xf numFmtId="2" fontId="8" fillId="0" borderId="0" xfId="0" applyNumberFormat="1" applyFont="1" applyAlignment="1">
      <alignment horizontal="right"/>
    </xf>
    <xf numFmtId="0" fontId="10" fillId="0" borderId="1" xfId="0" applyFont="1" applyBorder="1" applyAlignment="1"/>
    <xf numFmtId="0" fontId="12" fillId="0" borderId="0" xfId="0" applyFont="1" applyAlignment="1">
      <alignment horizontal="center"/>
    </xf>
    <xf numFmtId="0" fontId="3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left"/>
    </xf>
    <xf numFmtId="0" fontId="5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2" fillId="0" borderId="0" xfId="0" applyFont="1" applyAlignment="1">
      <alignment horizontal="left"/>
    </xf>
    <xf numFmtId="0" fontId="1" fillId="0" borderId="0" xfId="0" applyFont="1"/>
    <xf numFmtId="0" fontId="7" fillId="0" borderId="0" xfId="1"/>
    <xf numFmtId="0" fontId="7" fillId="0" borderId="0" xfId="1" applyBorder="1"/>
    <xf numFmtId="49" fontId="7" fillId="0" borderId="0" xfId="1" applyNumberFormat="1" applyBorder="1" applyAlignment="1">
      <alignment horizontal="right"/>
    </xf>
    <xf numFmtId="49" fontId="7" fillId="0" borderId="0" xfId="1" applyNumberFormat="1" applyBorder="1"/>
    <xf numFmtId="49" fontId="7" fillId="0" borderId="0" xfId="1" applyNumberFormat="1" applyBorder="1" applyAlignment="1">
      <alignment horizontal="left"/>
    </xf>
    <xf numFmtId="0" fontId="7" fillId="0" borderId="2" xfId="1" applyBorder="1" applyAlignment="1">
      <alignment horizontal="center"/>
    </xf>
    <xf numFmtId="0" fontId="7" fillId="0" borderId="4" xfId="1" applyBorder="1" applyAlignment="1">
      <alignment horizontal="center"/>
    </xf>
    <xf numFmtId="0" fontId="15" fillId="0" borderId="9" xfId="1" applyFont="1" applyBorder="1" applyAlignment="1">
      <alignment vertical="top" wrapText="1"/>
    </xf>
    <xf numFmtId="49" fontId="15" fillId="0" borderId="15" xfId="1" applyNumberFormat="1" applyFont="1" applyBorder="1" applyAlignment="1">
      <alignment horizontal="center" vertical="top" wrapText="1"/>
    </xf>
    <xf numFmtId="49" fontId="15" fillId="0" borderId="16" xfId="1" applyNumberFormat="1" applyFont="1" applyBorder="1" applyAlignment="1">
      <alignment horizontal="center" vertical="top" wrapText="1"/>
    </xf>
    <xf numFmtId="0" fontId="15" fillId="0" borderId="11" xfId="1" applyFont="1" applyBorder="1" applyAlignment="1">
      <alignment vertical="top" wrapText="1"/>
    </xf>
    <xf numFmtId="0" fontId="15" fillId="0" borderId="12" xfId="1" applyFont="1" applyBorder="1" applyAlignment="1">
      <alignment vertical="top" wrapText="1"/>
    </xf>
    <xf numFmtId="49" fontId="15" fillId="0" borderId="18" xfId="1" applyNumberFormat="1" applyFont="1" applyBorder="1" applyAlignment="1">
      <alignment vertical="top" wrapText="1"/>
    </xf>
    <xf numFmtId="49" fontId="15" fillId="0" borderId="2" xfId="1" applyNumberFormat="1" applyFont="1" applyBorder="1" applyAlignment="1">
      <alignment horizontal="center" vertical="top" wrapText="1"/>
    </xf>
    <xf numFmtId="0" fontId="15" fillId="0" borderId="19" xfId="1" applyFont="1" applyBorder="1" applyAlignment="1">
      <alignment vertical="top" wrapText="1"/>
    </xf>
    <xf numFmtId="49" fontId="15" fillId="0" borderId="18" xfId="1" applyNumberFormat="1" applyFont="1" applyBorder="1" applyAlignment="1">
      <alignment horizontal="center" vertical="top" wrapText="1"/>
    </xf>
    <xf numFmtId="49" fontId="15" fillId="0" borderId="20" xfId="1" applyNumberFormat="1" applyFont="1" applyBorder="1" applyAlignment="1">
      <alignment vertical="top" wrapText="1"/>
    </xf>
    <xf numFmtId="49" fontId="15" fillId="0" borderId="21" xfId="1" applyNumberFormat="1" applyFont="1" applyBorder="1" applyAlignment="1">
      <alignment horizontal="center" vertical="top" wrapText="1"/>
    </xf>
    <xf numFmtId="0" fontId="12" fillId="0" borderId="0" xfId="0" applyFont="1" applyAlignment="1"/>
    <xf numFmtId="0" fontId="12" fillId="0" borderId="0" xfId="0" applyFont="1"/>
    <xf numFmtId="0" fontId="6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/>
    </xf>
    <xf numFmtId="49" fontId="4" fillId="0" borderId="0" xfId="0" applyNumberFormat="1" applyFont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49" fontId="4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left" vertical="center"/>
    </xf>
    <xf numFmtId="4" fontId="0" fillId="0" borderId="0" xfId="0" applyNumberFormat="1"/>
    <xf numFmtId="0" fontId="16" fillId="0" borderId="0" xfId="0" applyFont="1" applyAlignment="1">
      <alignment horizontal="left"/>
    </xf>
    <xf numFmtId="0" fontId="16" fillId="0" borderId="0" xfId="0" applyFont="1" applyAlignment="1">
      <alignment horizontal="justify"/>
    </xf>
    <xf numFmtId="0" fontId="16" fillId="0" borderId="2" xfId="0" applyFont="1" applyBorder="1" applyAlignment="1">
      <alignment horizontal="center" vertical="top" wrapText="1"/>
    </xf>
    <xf numFmtId="3" fontId="16" fillId="0" borderId="10" xfId="0" applyNumberFormat="1" applyFont="1" applyBorder="1" applyAlignment="1">
      <alignment horizontal="center" vertical="top" wrapText="1"/>
    </xf>
    <xf numFmtId="0" fontId="0" fillId="0" borderId="2" xfId="0" applyBorder="1" applyAlignment="1">
      <alignment horizontal="center"/>
    </xf>
    <xf numFmtId="0" fontId="16" fillId="0" borderId="2" xfId="0" applyFont="1" applyBorder="1" applyAlignment="1">
      <alignment vertical="top" wrapText="1"/>
    </xf>
    <xf numFmtId="4" fontId="16" fillId="0" borderId="2" xfId="0" applyNumberFormat="1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4" fontId="16" fillId="0" borderId="10" xfId="0" applyNumberFormat="1" applyFont="1" applyBorder="1" applyAlignment="1">
      <alignment vertical="top" wrapText="1"/>
    </xf>
    <xf numFmtId="0" fontId="0" fillId="0" borderId="2" xfId="0" applyBorder="1"/>
    <xf numFmtId="0" fontId="17" fillId="0" borderId="2" xfId="0" applyFont="1" applyBorder="1" applyAlignment="1">
      <alignment vertical="top" wrapText="1"/>
    </xf>
    <xf numFmtId="0" fontId="17" fillId="0" borderId="2" xfId="0" applyFont="1" applyBorder="1" applyAlignment="1">
      <alignment horizontal="center" vertical="top" wrapText="1"/>
    </xf>
    <xf numFmtId="2" fontId="16" fillId="0" borderId="2" xfId="0" applyNumberFormat="1" applyFont="1" applyBorder="1" applyAlignment="1">
      <alignment vertical="top" wrapText="1"/>
    </xf>
    <xf numFmtId="4" fontId="16" fillId="0" borderId="2" xfId="0" applyNumberFormat="1" applyFont="1" applyBorder="1" applyAlignment="1">
      <alignment horizontal="center" vertical="top" wrapText="1"/>
    </xf>
    <xf numFmtId="2" fontId="16" fillId="0" borderId="2" xfId="0" applyNumberFormat="1" applyFont="1" applyBorder="1" applyAlignment="1">
      <alignment horizontal="center" vertical="top" wrapText="1"/>
    </xf>
    <xf numFmtId="0" fontId="18" fillId="0" borderId="2" xfId="0" applyFont="1" applyBorder="1"/>
    <xf numFmtId="0" fontId="18" fillId="0" borderId="0" xfId="0" applyFont="1"/>
    <xf numFmtId="0" fontId="19" fillId="0" borderId="2" xfId="0" applyFont="1" applyBorder="1" applyAlignment="1">
      <alignment vertical="top" wrapText="1"/>
    </xf>
    <xf numFmtId="0" fontId="19" fillId="0" borderId="2" xfId="0" applyFont="1" applyBorder="1" applyAlignment="1">
      <alignment horizontal="center" vertical="top" wrapText="1"/>
    </xf>
    <xf numFmtId="4" fontId="20" fillId="0" borderId="2" xfId="0" applyNumberFormat="1" applyFont="1" applyBorder="1" applyAlignment="1">
      <alignment vertical="top" wrapText="1"/>
    </xf>
    <xf numFmtId="0" fontId="20" fillId="0" borderId="2" xfId="0" applyFont="1" applyBorder="1" applyAlignment="1">
      <alignment vertical="top" wrapText="1"/>
    </xf>
    <xf numFmtId="2" fontId="20" fillId="0" borderId="2" xfId="0" applyNumberFormat="1" applyFont="1" applyBorder="1" applyAlignment="1">
      <alignment vertical="top" wrapText="1"/>
    </xf>
    <xf numFmtId="0" fontId="21" fillId="0" borderId="2" xfId="0" applyFont="1" applyBorder="1"/>
    <xf numFmtId="0" fontId="21" fillId="0" borderId="0" xfId="0" applyFont="1"/>
    <xf numFmtId="0" fontId="16" fillId="0" borderId="0" xfId="0" applyFont="1" applyBorder="1" applyAlignment="1">
      <alignment vertical="top" wrapText="1"/>
    </xf>
    <xf numFmtId="0" fontId="16" fillId="0" borderId="0" xfId="0" applyFont="1" applyBorder="1" applyAlignment="1">
      <alignment horizontal="center" vertical="top" wrapText="1"/>
    </xf>
    <xf numFmtId="4" fontId="16" fillId="0" borderId="0" xfId="0" applyNumberFormat="1" applyFont="1" applyBorder="1" applyAlignment="1">
      <alignment vertical="top" wrapText="1"/>
    </xf>
    <xf numFmtId="4" fontId="16" fillId="0" borderId="0" xfId="0" applyNumberFormat="1" applyFont="1" applyBorder="1" applyAlignment="1">
      <alignment horizontal="center" vertical="top" wrapText="1"/>
    </xf>
    <xf numFmtId="2" fontId="16" fillId="0" borderId="0" xfId="0" applyNumberFormat="1" applyFont="1" applyBorder="1" applyAlignment="1">
      <alignment vertical="top" wrapText="1"/>
    </xf>
    <xf numFmtId="0" fontId="0" fillId="0" borderId="0" xfId="0" applyBorder="1"/>
    <xf numFmtId="49" fontId="8" fillId="0" borderId="0" xfId="0" applyNumberFormat="1" applyFont="1" applyBorder="1" applyAlignment="1">
      <alignment vertical="center"/>
    </xf>
    <xf numFmtId="0" fontId="8" fillId="0" borderId="1" xfId="0" applyFont="1" applyBorder="1" applyAlignment="1"/>
    <xf numFmtId="0" fontId="8" fillId="0" borderId="0" xfId="0" applyFont="1" applyBorder="1" applyAlignment="1">
      <alignment vertical="center"/>
    </xf>
    <xf numFmtId="4" fontId="16" fillId="0" borderId="8" xfId="0" applyNumberFormat="1" applyFont="1" applyBorder="1" applyAlignment="1">
      <alignment horizontal="center" vertical="top" wrapText="1"/>
    </xf>
    <xf numFmtId="4" fontId="16" fillId="0" borderId="2" xfId="0" applyNumberFormat="1" applyFont="1" applyBorder="1" applyAlignment="1">
      <alignment horizontal="center" vertical="top" wrapText="1"/>
    </xf>
    <xf numFmtId="0" fontId="16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center"/>
    </xf>
    <xf numFmtId="4" fontId="16" fillId="0" borderId="8" xfId="0" applyNumberFormat="1" applyFont="1" applyBorder="1" applyAlignment="1">
      <alignment horizontal="center" vertical="top" wrapText="1"/>
    </xf>
    <xf numFmtId="4" fontId="16" fillId="0" borderId="2" xfId="0" applyNumberFormat="1" applyFont="1" applyBorder="1" applyAlignment="1">
      <alignment horizontal="center" vertical="top" wrapText="1"/>
    </xf>
    <xf numFmtId="0" fontId="16" fillId="0" borderId="2" xfId="0" applyFont="1" applyBorder="1" applyAlignment="1">
      <alignment horizontal="center" vertical="top" wrapText="1"/>
    </xf>
    <xf numFmtId="0" fontId="16" fillId="0" borderId="2" xfId="0" applyFont="1" applyBorder="1" applyAlignment="1">
      <alignment horizontal="center" vertical="center" wrapText="1"/>
    </xf>
    <xf numFmtId="4" fontId="16" fillId="0" borderId="9" xfId="0" applyNumberFormat="1" applyFont="1" applyBorder="1" applyAlignment="1">
      <alignment horizontal="center" vertical="center" wrapText="1"/>
    </xf>
    <xf numFmtId="4" fontId="16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4" fontId="16" fillId="0" borderId="2" xfId="0" applyNumberFormat="1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49" fontId="4" fillId="0" borderId="1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right"/>
    </xf>
    <xf numFmtId="49" fontId="4" fillId="0" borderId="0" xfId="0" applyNumberFormat="1" applyFont="1" applyBorder="1" applyAlignment="1">
      <alignment horizontal="left"/>
    </xf>
    <xf numFmtId="49" fontId="4" fillId="0" borderId="0" xfId="0" applyNumberFormat="1" applyFont="1" applyBorder="1"/>
    <xf numFmtId="49" fontId="4" fillId="0" borderId="3" xfId="0" applyNumberFormat="1" applyFont="1" applyBorder="1" applyAlignment="1">
      <alignment horizontal="center" vertical="top"/>
    </xf>
    <xf numFmtId="49" fontId="4" fillId="0" borderId="0" xfId="0" applyNumberFormat="1" applyFont="1" applyBorder="1" applyAlignment="1">
      <alignment horizontal="center" vertical="top"/>
    </xf>
    <xf numFmtId="49" fontId="4" fillId="0" borderId="0" xfId="0" applyNumberFormat="1" applyFont="1"/>
    <xf numFmtId="0" fontId="15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top" wrapText="1"/>
    </xf>
    <xf numFmtId="0" fontId="22" fillId="0" borderId="2" xfId="0" applyFont="1" applyBorder="1" applyAlignment="1">
      <alignment horizontal="center" vertical="center" wrapText="1"/>
    </xf>
    <xf numFmtId="49" fontId="22" fillId="0" borderId="2" xfId="0" applyNumberFormat="1" applyFont="1" applyBorder="1" applyAlignment="1">
      <alignment horizontal="center" vertical="center" wrapText="1"/>
    </xf>
    <xf numFmtId="4" fontId="16" fillId="0" borderId="2" xfId="0" applyNumberFormat="1" applyFont="1" applyBorder="1" applyAlignment="1">
      <alignment horizontal="center" vertical="top" wrapText="1"/>
    </xf>
    <xf numFmtId="0" fontId="4" fillId="0" borderId="14" xfId="0" applyFont="1" applyBorder="1"/>
    <xf numFmtId="164" fontId="24" fillId="0" borderId="0" xfId="0" applyNumberFormat="1" applyFont="1" applyBorder="1" applyAlignment="1">
      <alignment horizontal="center" vertical="center"/>
    </xf>
    <xf numFmtId="164" fontId="25" fillId="0" borderId="0" xfId="0" applyNumberFormat="1" applyFont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2" fontId="8" fillId="0" borderId="0" xfId="0" applyNumberFormat="1" applyFont="1" applyAlignment="1">
      <alignment horizontal="center"/>
    </xf>
    <xf numFmtId="0" fontId="8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/>
    <xf numFmtId="49" fontId="8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4" fillId="0" borderId="0" xfId="0" applyFont="1" applyAlignment="1">
      <alignment horizontal="right" vertical="top" wrapText="1"/>
    </xf>
    <xf numFmtId="0" fontId="4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1" fillId="0" borderId="3" xfId="0" applyFont="1" applyBorder="1" applyAlignment="1">
      <alignment horizontal="center" vertical="top"/>
    </xf>
    <xf numFmtId="2" fontId="8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14" fontId="8" fillId="0" borderId="2" xfId="0" applyNumberFormat="1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8" fillId="0" borderId="6" xfId="0" applyFont="1" applyBorder="1" applyAlignment="1">
      <alignment horizontal="right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left" wrapText="1"/>
    </xf>
    <xf numFmtId="0" fontId="23" fillId="0" borderId="2" xfId="0" applyFont="1" applyBorder="1" applyAlignment="1">
      <alignment horizontal="left" vertical="top" wrapText="1" indent="1"/>
    </xf>
    <xf numFmtId="2" fontId="15" fillId="0" borderId="2" xfId="0" applyNumberFormat="1" applyFont="1" applyBorder="1" applyAlignment="1">
      <alignment horizontal="center" vertical="top" wrapText="1"/>
    </xf>
    <xf numFmtId="49" fontId="22" fillId="0" borderId="4" xfId="0" applyNumberFormat="1" applyFont="1" applyBorder="1" applyAlignment="1">
      <alignment horizontal="center" vertical="center" wrapText="1"/>
    </xf>
    <xf numFmtId="49" fontId="22" fillId="0" borderId="10" xfId="0" applyNumberFormat="1" applyFont="1" applyBorder="1" applyAlignment="1">
      <alignment horizontal="center" vertical="center" wrapText="1"/>
    </xf>
    <xf numFmtId="0" fontId="15" fillId="0" borderId="2" xfId="0" applyFont="1" applyBorder="1" applyAlignment="1">
      <alignment horizontal="left" vertical="top" wrapText="1" indent="2"/>
    </xf>
    <xf numFmtId="0" fontId="22" fillId="0" borderId="2" xfId="0" applyFont="1" applyBorder="1" applyAlignment="1">
      <alignment vertical="top" wrapText="1"/>
    </xf>
    <xf numFmtId="0" fontId="15" fillId="0" borderId="2" xfId="0" applyFont="1" applyBorder="1" applyAlignment="1">
      <alignment horizontal="left" vertical="top" wrapText="1" indent="1"/>
    </xf>
    <xf numFmtId="0" fontId="15" fillId="0" borderId="2" xfId="0" applyFont="1" applyBorder="1" applyAlignment="1">
      <alignment horizontal="left" vertical="top" wrapText="1" indent="3"/>
    </xf>
    <xf numFmtId="4" fontId="15" fillId="0" borderId="2" xfId="0" applyNumberFormat="1" applyFont="1" applyBorder="1" applyAlignment="1">
      <alignment horizontal="center" vertical="top" wrapText="1"/>
    </xf>
    <xf numFmtId="164" fontId="26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top" wrapText="1"/>
    </xf>
    <xf numFmtId="4" fontId="22" fillId="0" borderId="2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5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0" fontId="4" fillId="0" borderId="1" xfId="0" applyFont="1" applyBorder="1" applyAlignment="1">
      <alignment horizontal="center"/>
    </xf>
    <xf numFmtId="49" fontId="4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4" fontId="6" fillId="0" borderId="4" xfId="0" applyNumberFormat="1" applyFont="1" applyBorder="1" applyAlignment="1">
      <alignment horizontal="center" vertical="center"/>
    </xf>
    <xf numFmtId="4" fontId="3" fillId="0" borderId="11" xfId="0" applyNumberFormat="1" applyFont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/>
    </xf>
    <xf numFmtId="4" fontId="3" fillId="0" borderId="12" xfId="0" applyNumberFormat="1" applyFont="1" applyBorder="1" applyAlignment="1">
      <alignment horizontal="center" vertical="center"/>
    </xf>
    <xf numFmtId="4" fontId="3" fillId="0" borderId="13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0" fillId="0" borderId="14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0" xfId="0" applyFont="1" applyAlignment="1"/>
    <xf numFmtId="4" fontId="4" fillId="0" borderId="4" xfId="0" applyNumberFormat="1" applyFont="1" applyBorder="1" applyAlignment="1">
      <alignment horizontal="center" vertical="center"/>
    </xf>
    <xf numFmtId="3" fontId="7" fillId="0" borderId="9" xfId="0" applyNumberFormat="1" applyFont="1" applyBorder="1" applyAlignment="1">
      <alignment horizontal="center"/>
    </xf>
    <xf numFmtId="0" fontId="0" fillId="0" borderId="7" xfId="0" applyFont="1" applyBorder="1"/>
    <xf numFmtId="0" fontId="0" fillId="0" borderId="8" xfId="0" applyFont="1" applyBorder="1"/>
    <xf numFmtId="0" fontId="7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6" fillId="0" borderId="2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left" vertical="center"/>
    </xf>
    <xf numFmtId="49" fontId="4" fillId="0" borderId="9" xfId="0" applyNumberFormat="1" applyFont="1" applyFill="1" applyBorder="1" applyAlignment="1">
      <alignment horizontal="left" vertical="center" wrapText="1"/>
    </xf>
    <xf numFmtId="49" fontId="4" fillId="0" borderId="7" xfId="0" applyNumberFormat="1" applyFont="1" applyFill="1" applyBorder="1" applyAlignment="1">
      <alignment horizontal="left" vertical="center" wrapText="1"/>
    </xf>
    <xf numFmtId="49" fontId="4" fillId="0" borderId="8" xfId="0" applyNumberFormat="1" applyFont="1" applyFill="1" applyBorder="1" applyAlignment="1">
      <alignment horizontal="left" vertical="center" wrapText="1"/>
    </xf>
    <xf numFmtId="4" fontId="5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6" fillId="0" borderId="4" xfId="0" applyFont="1" applyFill="1" applyBorder="1" applyAlignment="1">
      <alignment vertical="center" wrapText="1"/>
    </xf>
    <xf numFmtId="0" fontId="6" fillId="0" borderId="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vertical="center" wrapText="1"/>
    </xf>
    <xf numFmtId="4" fontId="3" fillId="0" borderId="2" xfId="0" applyNumberFormat="1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7" fillId="0" borderId="3" xfId="1" applyBorder="1"/>
    <xf numFmtId="0" fontId="7" fillId="0" borderId="5" xfId="1" applyBorder="1"/>
    <xf numFmtId="0" fontId="7" fillId="0" borderId="11" xfId="1" applyBorder="1" applyAlignment="1">
      <alignment horizontal="right"/>
    </xf>
    <xf numFmtId="0" fontId="7" fillId="0" borderId="3" xfId="1" applyBorder="1" applyAlignment="1">
      <alignment horizontal="right"/>
    </xf>
    <xf numFmtId="0" fontId="7" fillId="0" borderId="7" xfId="1" applyBorder="1"/>
    <xf numFmtId="0" fontId="2" fillId="0" borderId="0" xfId="1" applyFont="1" applyAlignment="1">
      <alignment horizontal="center"/>
    </xf>
    <xf numFmtId="49" fontId="7" fillId="0" borderId="0" xfId="1" applyNumberFormat="1" applyBorder="1" applyAlignment="1">
      <alignment horizontal="center"/>
    </xf>
    <xf numFmtId="49" fontId="7" fillId="0" borderId="0" xfId="1" applyNumberFormat="1" applyBorder="1" applyAlignment="1">
      <alignment horizontal="left"/>
    </xf>
    <xf numFmtId="0" fontId="7" fillId="0" borderId="2" xfId="1" applyBorder="1" applyAlignment="1">
      <alignment horizontal="center" vertical="top" wrapText="1"/>
    </xf>
    <xf numFmtId="0" fontId="7" fillId="0" borderId="2" xfId="1" applyBorder="1" applyAlignment="1">
      <alignment horizontal="center" vertical="top"/>
    </xf>
    <xf numFmtId="0" fontId="7" fillId="0" borderId="9" xfId="1" applyBorder="1" applyAlignment="1">
      <alignment horizontal="center" wrapText="1"/>
    </xf>
    <xf numFmtId="0" fontId="7" fillId="0" borderId="7" xfId="1" applyBorder="1" applyAlignment="1">
      <alignment horizontal="center"/>
    </xf>
    <xf numFmtId="0" fontId="7" fillId="0" borderId="8" xfId="1" applyBorder="1" applyAlignment="1">
      <alignment horizontal="center"/>
    </xf>
    <xf numFmtId="0" fontId="7" fillId="0" borderId="11" xfId="1" applyBorder="1" applyAlignment="1">
      <alignment horizontal="center" vertical="top"/>
    </xf>
    <xf numFmtId="0" fontId="7" fillId="0" borderId="3" xfId="1" applyBorder="1" applyAlignment="1">
      <alignment horizontal="center" vertical="top"/>
    </xf>
    <xf numFmtId="0" fontId="7" fillId="0" borderId="5" xfId="1" applyBorder="1" applyAlignment="1">
      <alignment horizontal="center" vertical="top"/>
    </xf>
    <xf numFmtId="0" fontId="7" fillId="0" borderId="12" xfId="1" applyBorder="1" applyAlignment="1">
      <alignment horizontal="center" vertical="top"/>
    </xf>
    <xf numFmtId="0" fontId="7" fillId="0" borderId="1" xfId="1" applyBorder="1" applyAlignment="1">
      <alignment horizontal="center" vertical="top"/>
    </xf>
    <xf numFmtId="0" fontId="7" fillId="0" borderId="13" xfId="1" applyBorder="1" applyAlignment="1">
      <alignment horizontal="center" vertical="top"/>
    </xf>
    <xf numFmtId="0" fontId="7" fillId="0" borderId="9" xfId="1" applyBorder="1" applyAlignment="1">
      <alignment horizontal="center"/>
    </xf>
    <xf numFmtId="0" fontId="7" fillId="0" borderId="11" xfId="1" applyBorder="1" applyAlignment="1">
      <alignment horizontal="center"/>
    </xf>
    <xf numFmtId="0" fontId="7" fillId="0" borderId="3" xfId="1" applyBorder="1" applyAlignment="1">
      <alignment horizontal="center"/>
    </xf>
    <xf numFmtId="0" fontId="7" fillId="0" borderId="5" xfId="1" applyBorder="1" applyAlignment="1">
      <alignment horizontal="center"/>
    </xf>
    <xf numFmtId="4" fontId="7" fillId="0" borderId="16" xfId="1" applyNumberFormat="1" applyBorder="1" applyAlignment="1">
      <alignment horizontal="center" vertical="center" shrinkToFit="1"/>
    </xf>
    <xf numFmtId="4" fontId="7" fillId="0" borderId="17" xfId="1" applyNumberFormat="1" applyBorder="1" applyAlignment="1">
      <alignment horizontal="center" vertical="center" shrinkToFit="1"/>
    </xf>
    <xf numFmtId="0" fontId="7" fillId="0" borderId="12" xfId="1" applyBorder="1" applyAlignment="1">
      <alignment horizontal="center" vertical="top" wrapText="1"/>
    </xf>
    <xf numFmtId="49" fontId="15" fillId="0" borderId="18" xfId="1" applyNumberFormat="1" applyFont="1" applyBorder="1" applyAlignment="1">
      <alignment horizontal="center" vertical="top" wrapText="1"/>
    </xf>
    <xf numFmtId="49" fontId="15" fillId="0" borderId="2" xfId="1" applyNumberFormat="1" applyFont="1" applyBorder="1" applyAlignment="1">
      <alignment horizontal="center" vertical="top" wrapText="1"/>
    </xf>
    <xf numFmtId="4" fontId="7" fillId="0" borderId="2" xfId="1" applyNumberFormat="1" applyBorder="1" applyAlignment="1">
      <alignment horizontal="center" vertical="center" shrinkToFit="1"/>
    </xf>
    <xf numFmtId="4" fontId="7" fillId="0" borderId="19" xfId="1" applyNumberFormat="1" applyBorder="1" applyAlignment="1">
      <alignment horizontal="center" vertical="center" shrinkToFit="1"/>
    </xf>
    <xf numFmtId="4" fontId="7" fillId="0" borderId="21" xfId="1" applyNumberFormat="1" applyBorder="1" applyAlignment="1">
      <alignment horizontal="center" vertical="center" shrinkToFit="1"/>
    </xf>
    <xf numFmtId="4" fontId="7" fillId="0" borderId="22" xfId="1" applyNumberFormat="1" applyBorder="1" applyAlignment="1">
      <alignment horizontal="center" vertical="center" shrinkToFit="1"/>
    </xf>
    <xf numFmtId="0" fontId="16" fillId="0" borderId="0" xfId="0" applyFont="1" applyAlignment="1">
      <alignment horizontal="center"/>
    </xf>
    <xf numFmtId="0" fontId="16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4" fontId="16" fillId="0" borderId="9" xfId="0" applyNumberFormat="1" applyFont="1" applyBorder="1" applyAlignment="1">
      <alignment horizontal="center" vertical="top" wrapText="1"/>
    </xf>
    <xf numFmtId="4" fontId="16" fillId="0" borderId="8" xfId="0" applyNumberFormat="1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center"/>
    </xf>
    <xf numFmtId="4" fontId="16" fillId="0" borderId="2" xfId="0" applyNumberFormat="1" applyFont="1" applyBorder="1" applyAlignment="1">
      <alignment horizontal="center" vertical="top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1"/>
  <sheetViews>
    <sheetView tabSelected="1" topLeftCell="A6" workbookViewId="0">
      <selection activeCell="H21" sqref="H21"/>
    </sheetView>
  </sheetViews>
  <sheetFormatPr defaultColWidth="9.140625" defaultRowHeight="15.75"/>
  <cols>
    <col min="1" max="1" width="5.42578125" style="5" customWidth="1"/>
    <col min="2" max="10" width="7.140625" style="5" customWidth="1"/>
    <col min="11" max="11" width="6.140625" style="5" customWidth="1"/>
    <col min="12" max="12" width="10.140625" style="5" customWidth="1"/>
    <col min="13" max="14" width="7.140625" style="5" customWidth="1"/>
    <col min="15" max="30" width="6.7109375" style="5" customWidth="1"/>
    <col min="31" max="77" width="7.140625" style="5" customWidth="1"/>
    <col min="78" max="16384" width="9.140625" style="5"/>
  </cols>
  <sheetData>
    <row r="1" spans="1:30" ht="12.75" customHeight="1">
      <c r="A1" s="133"/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</row>
    <row r="2" spans="1:30" ht="12.75" customHeight="1">
      <c r="A2" s="133"/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</row>
    <row r="3" spans="1:30" ht="12.75" customHeight="1">
      <c r="A3" s="133"/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</row>
    <row r="4" spans="1:30" ht="12.75" customHeight="1">
      <c r="S4" s="126"/>
      <c r="T4" s="126"/>
      <c r="U4" s="134"/>
      <c r="V4" s="134"/>
      <c r="W4" s="134"/>
      <c r="X4" s="134"/>
      <c r="Y4" s="134"/>
      <c r="Z4" s="134"/>
      <c r="AA4" s="134"/>
      <c r="AB4" s="134"/>
      <c r="AC4" s="134"/>
      <c r="AD4" s="134"/>
    </row>
    <row r="5" spans="1:30" ht="12.75" customHeight="1">
      <c r="S5" s="126"/>
      <c r="T5" s="126"/>
      <c r="U5" s="126"/>
      <c r="V5" s="126"/>
      <c r="W5" s="126"/>
      <c r="X5" s="126"/>
      <c r="Y5" s="126"/>
      <c r="Z5" s="126"/>
      <c r="AA5" s="134"/>
      <c r="AB5" s="134"/>
      <c r="AC5" s="134"/>
      <c r="AD5" s="134"/>
    </row>
    <row r="6" spans="1:30" ht="12.75" customHeight="1"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</row>
    <row r="8" spans="1:30" ht="20.25">
      <c r="S8" s="7"/>
      <c r="T8" s="7"/>
      <c r="U8" s="11"/>
      <c r="V8" s="135" t="s">
        <v>17</v>
      </c>
      <c r="W8" s="135"/>
      <c r="X8" s="135"/>
      <c r="Y8" s="135"/>
      <c r="Z8" s="135"/>
      <c r="AA8" s="135"/>
      <c r="AB8" s="135"/>
      <c r="AC8" s="7"/>
      <c r="AD8" s="7"/>
    </row>
    <row r="9" spans="1:30" ht="20.25" customHeight="1">
      <c r="S9" s="127"/>
      <c r="T9" s="127"/>
      <c r="U9" s="127"/>
      <c r="V9" s="131" t="s">
        <v>155</v>
      </c>
      <c r="W9" s="131"/>
      <c r="X9" s="131"/>
      <c r="Y9" s="131"/>
      <c r="Z9" s="131"/>
      <c r="AA9" s="131"/>
      <c r="AB9" s="131"/>
      <c r="AC9" s="131"/>
      <c r="AD9" s="131"/>
    </row>
    <row r="10" spans="1:30" ht="20.25" customHeight="1">
      <c r="S10" s="127"/>
      <c r="T10" s="127"/>
      <c r="U10" s="127"/>
      <c r="V10" s="131" t="s">
        <v>156</v>
      </c>
      <c r="W10" s="131"/>
      <c r="X10" s="131"/>
      <c r="Y10" s="131"/>
      <c r="Z10" s="131"/>
      <c r="AA10" s="131"/>
      <c r="AB10" s="131"/>
      <c r="AC10" s="131"/>
      <c r="AD10" s="122"/>
    </row>
    <row r="11" spans="1:30" ht="18.75">
      <c r="S11" s="2"/>
      <c r="T11" s="2"/>
      <c r="U11" s="1"/>
      <c r="V11" s="13"/>
      <c r="W11" s="13"/>
      <c r="X11" s="13"/>
      <c r="Y11" s="132" t="s">
        <v>87</v>
      </c>
      <c r="Z11" s="132"/>
      <c r="AA11" s="132"/>
      <c r="AB11" s="132"/>
    </row>
    <row r="12" spans="1:30">
      <c r="S12" s="10"/>
      <c r="T12" s="10"/>
      <c r="U12" s="1"/>
      <c r="V12" s="140" t="s">
        <v>0</v>
      </c>
      <c r="W12" s="140"/>
      <c r="X12" s="140"/>
      <c r="Y12" s="1"/>
      <c r="Z12" s="1"/>
      <c r="AA12" s="1"/>
      <c r="AB12" s="1"/>
    </row>
    <row r="13" spans="1:30">
      <c r="V13" s="12" t="s">
        <v>169</v>
      </c>
      <c r="W13" s="141" t="s">
        <v>170</v>
      </c>
      <c r="X13" s="141"/>
      <c r="Y13" s="138" t="s">
        <v>88</v>
      </c>
      <c r="Z13" s="138"/>
    </row>
    <row r="14" spans="1:30">
      <c r="V14" s="12"/>
      <c r="W14" s="124"/>
      <c r="X14" s="124"/>
      <c r="Y14" s="125"/>
      <c r="Z14" s="125"/>
    </row>
    <row r="16" spans="1:30" ht="20.25">
      <c r="A16" s="135" t="s">
        <v>18</v>
      </c>
      <c r="B16" s="135"/>
      <c r="C16" s="135"/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135"/>
      <c r="V16" s="135"/>
      <c r="W16" s="135"/>
      <c r="X16" s="135"/>
      <c r="Y16" s="135"/>
      <c r="Z16" s="135"/>
      <c r="AA16" s="135"/>
      <c r="AB16" s="135"/>
      <c r="AC16" s="135"/>
      <c r="AD16" s="135"/>
    </row>
    <row r="17" spans="1:30" ht="18.75">
      <c r="A17" s="142" t="s">
        <v>19</v>
      </c>
      <c r="B17" s="142"/>
      <c r="C17" s="142"/>
      <c r="D17" s="142"/>
      <c r="E17" s="142"/>
      <c r="F17" s="142"/>
      <c r="G17" s="142"/>
      <c r="H17" s="142"/>
      <c r="I17" s="142"/>
      <c r="J17" s="142"/>
      <c r="K17" s="142"/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  <c r="AB17" s="142"/>
      <c r="AC17" s="142"/>
      <c r="AD17" s="142"/>
    </row>
    <row r="18" spans="1:30" ht="18.75">
      <c r="A18" s="136" t="s">
        <v>89</v>
      </c>
      <c r="B18" s="136"/>
      <c r="C18" s="136"/>
      <c r="D18" s="136"/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136"/>
      <c r="U18" s="136"/>
      <c r="V18" s="136"/>
      <c r="W18" s="136"/>
      <c r="X18" s="136"/>
      <c r="Y18" s="136"/>
      <c r="Z18" s="136"/>
      <c r="AA18" s="136"/>
      <c r="AB18" s="136"/>
      <c r="AC18" s="136"/>
      <c r="AD18" s="136"/>
    </row>
    <row r="19" spans="1:30" ht="18.75">
      <c r="A19" s="123"/>
      <c r="B19" s="123"/>
      <c r="C19" s="123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</row>
    <row r="20" spans="1:30">
      <c r="AA20" s="137"/>
      <c r="AB20" s="137"/>
      <c r="AC20" s="137"/>
    </row>
    <row r="21" spans="1:30">
      <c r="B21" s="128" t="s">
        <v>173</v>
      </c>
      <c r="C21" s="137" t="s">
        <v>170</v>
      </c>
      <c r="D21" s="137"/>
      <c r="E21" s="138" t="s">
        <v>88</v>
      </c>
      <c r="F21" s="138"/>
      <c r="X21" s="139" t="s">
        <v>157</v>
      </c>
      <c r="Y21" s="139"/>
      <c r="Z21" s="139"/>
      <c r="AA21" s="143"/>
      <c r="AB21" s="144"/>
      <c r="AC21" s="144"/>
    </row>
    <row r="22" spans="1:30">
      <c r="X22" s="139" t="s">
        <v>1</v>
      </c>
      <c r="Y22" s="139"/>
      <c r="Z22" s="139"/>
      <c r="AA22" s="143"/>
      <c r="AB22" s="143"/>
      <c r="AC22" s="143"/>
    </row>
    <row r="23" spans="1:30" ht="16.5">
      <c r="B23" s="148" t="s">
        <v>158</v>
      </c>
      <c r="C23" s="148"/>
      <c r="D23" s="148"/>
      <c r="E23" s="148"/>
      <c r="F23" s="148"/>
      <c r="G23" s="148"/>
      <c r="H23" s="148"/>
      <c r="I23" s="148"/>
      <c r="J23" s="148"/>
      <c r="K23" s="148"/>
      <c r="L23" s="148"/>
      <c r="M23" s="148"/>
      <c r="N23" s="148"/>
      <c r="O23" s="148"/>
      <c r="P23" s="148"/>
      <c r="Q23" s="148"/>
      <c r="R23" s="148"/>
      <c r="S23" s="44"/>
      <c r="T23" s="44"/>
      <c r="U23" s="44"/>
      <c r="AA23" s="144"/>
      <c r="AB23" s="144"/>
      <c r="AC23" s="144"/>
    </row>
    <row r="24" spans="1:30" ht="16.5">
      <c r="B24" s="148" t="s">
        <v>159</v>
      </c>
      <c r="C24" s="148"/>
      <c r="D24" s="148" t="s">
        <v>160</v>
      </c>
      <c r="E24" s="148"/>
      <c r="F24" s="148"/>
      <c r="G24" s="148"/>
      <c r="H24" s="148"/>
      <c r="I24" s="148"/>
      <c r="J24" s="148"/>
      <c r="K24" s="23"/>
      <c r="L24" s="23"/>
      <c r="M24" s="23"/>
      <c r="N24" s="23"/>
      <c r="O24" s="23"/>
      <c r="P24" s="23"/>
      <c r="Q24" s="44"/>
      <c r="R24" s="44"/>
      <c r="S24" s="44"/>
      <c r="T24" s="44"/>
      <c r="U24" s="44"/>
      <c r="W24" s="139" t="s">
        <v>2</v>
      </c>
      <c r="X24" s="139"/>
      <c r="Y24" s="139"/>
      <c r="Z24" s="147"/>
      <c r="AA24" s="144">
        <v>76136205</v>
      </c>
      <c r="AB24" s="144"/>
      <c r="AC24" s="144"/>
    </row>
    <row r="25" spans="1:30" ht="16.5">
      <c r="B25" s="148" t="s">
        <v>161</v>
      </c>
      <c r="C25" s="148"/>
      <c r="D25" s="148"/>
      <c r="E25" s="148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AA25" s="144"/>
      <c r="AB25" s="144"/>
      <c r="AC25" s="144"/>
    </row>
    <row r="26" spans="1:30" ht="16.5">
      <c r="B26" s="148" t="s">
        <v>162</v>
      </c>
      <c r="C26" s="148"/>
      <c r="D26" s="148"/>
      <c r="E26" s="148"/>
      <c r="F26" s="148"/>
      <c r="G26" s="148"/>
      <c r="H26" s="148"/>
      <c r="I26" s="148"/>
      <c r="J26" s="148"/>
      <c r="K26" s="148"/>
      <c r="L26" s="148"/>
      <c r="M26" s="148"/>
      <c r="N26" s="148"/>
      <c r="O26" s="148"/>
      <c r="P26" s="148"/>
      <c r="Q26" s="148"/>
      <c r="R26" s="148"/>
      <c r="S26" s="148"/>
      <c r="T26" s="148"/>
      <c r="U26" s="44"/>
      <c r="AA26" s="144"/>
      <c r="AB26" s="144"/>
      <c r="AC26" s="144"/>
    </row>
    <row r="27" spans="1:30" ht="16.5">
      <c r="B27" s="43" t="s">
        <v>163</v>
      </c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W27" s="139" t="s">
        <v>67</v>
      </c>
      <c r="X27" s="139"/>
      <c r="Y27" s="139"/>
      <c r="Z27" s="147"/>
      <c r="AA27" s="144"/>
      <c r="AB27" s="144"/>
      <c r="AC27" s="144"/>
    </row>
    <row r="28" spans="1:30" ht="18.75">
      <c r="B28" s="122"/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122"/>
      <c r="T28" s="122"/>
      <c r="U28" s="122"/>
      <c r="W28" s="129"/>
      <c r="X28" s="129"/>
      <c r="Y28" s="129"/>
      <c r="Z28" s="130"/>
      <c r="AA28" s="130"/>
      <c r="AB28" s="130"/>
    </row>
    <row r="29" spans="1:30" ht="18.75">
      <c r="B29" s="122"/>
      <c r="C29" s="122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122"/>
      <c r="T29" s="122"/>
      <c r="U29" s="122"/>
      <c r="W29" s="129"/>
      <c r="X29" s="129"/>
      <c r="Y29" s="129"/>
      <c r="Z29" s="130"/>
      <c r="AA29" s="130"/>
      <c r="AB29" s="130"/>
    </row>
    <row r="30" spans="1:30" ht="18.75">
      <c r="B30" s="122"/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W30" s="129"/>
      <c r="X30" s="129"/>
      <c r="Y30" s="129"/>
      <c r="Z30" s="130"/>
      <c r="AA30" s="130"/>
      <c r="AB30" s="130"/>
    </row>
    <row r="31" spans="1:30" ht="16.5" customHeight="1">
      <c r="B31" s="122"/>
      <c r="C31" s="122"/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22"/>
      <c r="P31" s="122"/>
      <c r="Q31" s="122"/>
      <c r="R31" s="122"/>
      <c r="S31" s="122"/>
      <c r="T31" s="122"/>
      <c r="U31" s="122"/>
      <c r="W31" s="129"/>
      <c r="X31" s="129"/>
      <c r="Y31" s="129"/>
      <c r="Z31" s="130"/>
      <c r="AA31" s="130"/>
      <c r="AB31" s="130"/>
    </row>
    <row r="32" spans="1:30" ht="18.75">
      <c r="B32" s="122"/>
      <c r="C32" s="122"/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122"/>
      <c r="T32" s="122"/>
      <c r="U32" s="122"/>
      <c r="W32" s="129"/>
      <c r="X32" s="129"/>
      <c r="Y32" s="129"/>
      <c r="Z32" s="130"/>
      <c r="AA32" s="130"/>
      <c r="AB32" s="130"/>
    </row>
    <row r="33" spans="1:30" ht="18.75">
      <c r="B33" s="122"/>
      <c r="C33" s="122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122"/>
      <c r="T33" s="122"/>
      <c r="U33" s="122"/>
      <c r="W33" s="129"/>
      <c r="X33" s="129"/>
      <c r="Y33" s="129"/>
      <c r="Z33" s="130"/>
      <c r="AA33" s="130"/>
      <c r="AB33" s="130"/>
    </row>
    <row r="34" spans="1:30" ht="16.5" customHeight="1"/>
    <row r="36" spans="1:30" ht="16.5">
      <c r="A36" s="149" t="s">
        <v>164</v>
      </c>
      <c r="B36" s="149"/>
      <c r="C36" s="149"/>
      <c r="D36" s="149"/>
      <c r="E36" s="149"/>
      <c r="F36" s="149"/>
      <c r="G36" s="149"/>
      <c r="H36" s="149"/>
      <c r="I36" s="149"/>
      <c r="J36" s="149"/>
      <c r="K36" s="149"/>
      <c r="L36" s="149"/>
      <c r="M36" s="149"/>
      <c r="N36" s="149"/>
      <c r="O36" s="149"/>
      <c r="P36" s="149"/>
      <c r="Q36" s="149"/>
      <c r="R36" s="149"/>
      <c r="S36" s="149"/>
      <c r="T36" s="149"/>
      <c r="U36" s="149"/>
      <c r="V36" s="149"/>
      <c r="W36" s="149"/>
      <c r="X36" s="149"/>
      <c r="Y36" s="149"/>
      <c r="Z36" s="149"/>
      <c r="AA36" s="149"/>
      <c r="AB36" s="149"/>
      <c r="AC36" s="149"/>
    </row>
    <row r="37" spans="1:30" ht="16.5" customHeight="1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</row>
    <row r="38" spans="1:30" ht="16.5" customHeight="1">
      <c r="A38" s="14"/>
      <c r="B38" s="145" t="s">
        <v>3</v>
      </c>
      <c r="C38" s="145"/>
      <c r="D38" s="145"/>
      <c r="E38" s="145"/>
      <c r="F38" s="145"/>
      <c r="G38" s="145"/>
      <c r="H38" s="145"/>
      <c r="I38" s="145"/>
      <c r="J38" s="145"/>
      <c r="K38" s="150" t="s">
        <v>166</v>
      </c>
      <c r="L38" s="150"/>
      <c r="M38" s="150"/>
      <c r="N38" s="150"/>
      <c r="O38" s="150"/>
      <c r="P38" s="150"/>
      <c r="Q38" s="150"/>
      <c r="R38" s="150"/>
      <c r="S38" s="150"/>
      <c r="T38" s="150"/>
      <c r="U38" s="150"/>
      <c r="V38" s="150"/>
      <c r="W38" s="150"/>
      <c r="X38" s="150"/>
      <c r="Y38" s="150"/>
      <c r="Z38" s="150"/>
      <c r="AA38" s="150"/>
      <c r="AB38" s="150"/>
      <c r="AC38" s="150"/>
    </row>
    <row r="39" spans="1:30" ht="16.5">
      <c r="A39" s="14"/>
      <c r="B39" s="145"/>
      <c r="C39" s="145"/>
      <c r="D39" s="145"/>
      <c r="E39" s="145"/>
      <c r="F39" s="145"/>
      <c r="G39" s="145"/>
      <c r="H39" s="145"/>
      <c r="I39" s="145"/>
      <c r="J39" s="145"/>
      <c r="K39" s="150"/>
      <c r="L39" s="150"/>
      <c r="M39" s="150"/>
      <c r="N39" s="150"/>
      <c r="O39" s="150"/>
      <c r="P39" s="150"/>
      <c r="Q39" s="150"/>
      <c r="R39" s="150"/>
      <c r="S39" s="150"/>
      <c r="T39" s="150"/>
      <c r="U39" s="150"/>
      <c r="V39" s="150"/>
      <c r="W39" s="150"/>
      <c r="X39" s="150"/>
      <c r="Y39" s="150"/>
      <c r="Z39" s="150"/>
      <c r="AA39" s="150"/>
      <c r="AB39" s="150"/>
      <c r="AC39" s="150"/>
    </row>
    <row r="40" spans="1:30" ht="16.5">
      <c r="A40" s="14"/>
      <c r="B40" s="23"/>
      <c r="C40" s="23"/>
      <c r="D40" s="23"/>
      <c r="E40" s="23"/>
      <c r="F40" s="23"/>
      <c r="G40" s="23"/>
      <c r="H40" s="23"/>
      <c r="I40" s="23"/>
      <c r="J40" s="23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</row>
    <row r="41" spans="1:30" ht="16.5">
      <c r="A41" s="14"/>
      <c r="B41" s="145" t="s">
        <v>11</v>
      </c>
      <c r="C41" s="145"/>
      <c r="D41" s="145"/>
      <c r="E41" s="145"/>
      <c r="F41" s="145"/>
      <c r="G41" s="145"/>
      <c r="H41" s="145"/>
      <c r="I41" s="145"/>
      <c r="J41" s="145"/>
      <c r="K41" s="146" t="s">
        <v>165</v>
      </c>
      <c r="L41" s="146"/>
      <c r="M41" s="146"/>
      <c r="N41" s="146"/>
      <c r="O41" s="146"/>
      <c r="P41" s="146"/>
      <c r="Q41" s="146"/>
      <c r="R41" s="146"/>
      <c r="S41" s="146"/>
      <c r="T41" s="146"/>
      <c r="U41" s="146"/>
      <c r="V41" s="146"/>
      <c r="W41" s="146"/>
      <c r="X41" s="146"/>
      <c r="Y41" s="146"/>
      <c r="Z41" s="146"/>
      <c r="AA41" s="146"/>
      <c r="AB41" s="146"/>
      <c r="AC41" s="146"/>
    </row>
    <row r="42" spans="1:30" ht="16.5">
      <c r="A42" s="14"/>
      <c r="B42" s="145"/>
      <c r="C42" s="145"/>
      <c r="D42" s="145"/>
      <c r="E42" s="145"/>
      <c r="F42" s="145"/>
      <c r="G42" s="145"/>
      <c r="H42" s="145"/>
      <c r="I42" s="145"/>
      <c r="J42" s="145"/>
      <c r="K42" s="146"/>
      <c r="L42" s="146"/>
      <c r="M42" s="146"/>
      <c r="N42" s="146"/>
      <c r="O42" s="146"/>
      <c r="P42" s="146"/>
      <c r="Q42" s="146"/>
      <c r="R42" s="146"/>
      <c r="S42" s="146"/>
      <c r="T42" s="146"/>
      <c r="U42" s="146"/>
      <c r="V42" s="146"/>
      <c r="W42" s="146"/>
      <c r="X42" s="146"/>
      <c r="Y42" s="146"/>
      <c r="Z42" s="146"/>
      <c r="AA42" s="146"/>
      <c r="AB42" s="146"/>
      <c r="AC42" s="146"/>
    </row>
    <row r="43" spans="1:30" ht="16.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</row>
    <row r="44" spans="1:30" ht="16.5">
      <c r="A44" s="14"/>
      <c r="B44" s="146" t="s">
        <v>4</v>
      </c>
      <c r="C44" s="146"/>
      <c r="D44" s="146"/>
      <c r="E44" s="146"/>
      <c r="F44" s="146"/>
      <c r="G44" s="146"/>
      <c r="H44" s="146"/>
      <c r="I44" s="146"/>
      <c r="J44" s="146"/>
      <c r="K44" s="146"/>
      <c r="L44" s="146"/>
      <c r="M44" s="146"/>
      <c r="N44" s="146"/>
      <c r="O44" s="146"/>
      <c r="P44" s="146"/>
      <c r="Q44" s="146"/>
      <c r="R44" s="146"/>
      <c r="S44" s="146"/>
      <c r="T44" s="146"/>
      <c r="U44" s="146"/>
      <c r="V44" s="146"/>
      <c r="W44" s="146"/>
      <c r="X44" s="146"/>
      <c r="Y44" s="146"/>
      <c r="Z44" s="146"/>
      <c r="AA44" s="146"/>
      <c r="AB44" s="146"/>
      <c r="AC44" s="146"/>
    </row>
    <row r="45" spans="1:30" ht="16.5">
      <c r="A45" s="14"/>
      <c r="B45" s="146"/>
      <c r="C45" s="146"/>
      <c r="D45" s="146"/>
      <c r="E45" s="146"/>
      <c r="F45" s="146"/>
      <c r="G45" s="146"/>
      <c r="H45" s="146"/>
      <c r="I45" s="146"/>
      <c r="J45" s="146"/>
      <c r="K45" s="146"/>
      <c r="L45" s="146"/>
      <c r="M45" s="146"/>
      <c r="N45" s="146"/>
      <c r="O45" s="146"/>
      <c r="P45" s="146"/>
      <c r="Q45" s="146"/>
      <c r="R45" s="146"/>
      <c r="S45" s="146"/>
      <c r="T45" s="146"/>
      <c r="U45" s="146"/>
      <c r="V45" s="146"/>
      <c r="W45" s="146"/>
      <c r="X45" s="146"/>
      <c r="Y45" s="146"/>
      <c r="Z45" s="146"/>
      <c r="AA45" s="146"/>
      <c r="AB45" s="146"/>
      <c r="AC45" s="146"/>
    </row>
    <row r="46" spans="1:30" ht="18.75">
      <c r="A46" s="123"/>
      <c r="B46" s="123"/>
      <c r="C46" s="123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23"/>
      <c r="P46" s="123"/>
      <c r="Q46" s="123"/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  <c r="AC46" s="123"/>
      <c r="AD46" s="123"/>
    </row>
    <row r="47" spans="1:30" ht="18.75">
      <c r="A47" s="123"/>
      <c r="B47" s="123"/>
      <c r="C47" s="123"/>
      <c r="D47" s="123"/>
      <c r="E47" s="123"/>
      <c r="F47" s="123"/>
      <c r="G47" s="123"/>
      <c r="H47" s="123"/>
      <c r="I47" s="123"/>
      <c r="J47" s="123"/>
      <c r="K47" s="123"/>
      <c r="L47" s="123"/>
      <c r="M47" s="123"/>
      <c r="N47" s="123"/>
      <c r="O47" s="123"/>
      <c r="P47" s="123"/>
      <c r="Q47" s="123"/>
      <c r="R47" s="123"/>
      <c r="S47" s="123"/>
      <c r="T47" s="123"/>
      <c r="U47" s="123"/>
      <c r="V47" s="123"/>
      <c r="W47" s="123"/>
      <c r="X47" s="123"/>
      <c r="Y47" s="123"/>
      <c r="Z47" s="123"/>
      <c r="AA47" s="123"/>
      <c r="AB47" s="123"/>
      <c r="AC47" s="123"/>
      <c r="AD47" s="123"/>
    </row>
    <row r="50" s="6" customFormat="1"/>
    <row r="51" s="6" customFormat="1"/>
  </sheetData>
  <mergeCells count="39">
    <mergeCell ref="B23:R23"/>
    <mergeCell ref="B24:C24"/>
    <mergeCell ref="D24:J24"/>
    <mergeCell ref="X22:Z22"/>
    <mergeCell ref="AA22:AC22"/>
    <mergeCell ref="AA23:AC23"/>
    <mergeCell ref="B41:J42"/>
    <mergeCell ref="K41:AC42"/>
    <mergeCell ref="B44:J45"/>
    <mergeCell ref="K44:AC45"/>
    <mergeCell ref="W24:Z24"/>
    <mergeCell ref="B25:E25"/>
    <mergeCell ref="B26:T26"/>
    <mergeCell ref="AA26:AC26"/>
    <mergeCell ref="W27:Z27"/>
    <mergeCell ref="AA27:AC27"/>
    <mergeCell ref="A36:AC36"/>
    <mergeCell ref="B38:J39"/>
    <mergeCell ref="K38:AC39"/>
    <mergeCell ref="AA24:AC24"/>
    <mergeCell ref="AA25:AC25"/>
    <mergeCell ref="A18:AD18"/>
    <mergeCell ref="C21:D21"/>
    <mergeCell ref="E21:F21"/>
    <mergeCell ref="X21:Z21"/>
    <mergeCell ref="V12:X12"/>
    <mergeCell ref="W13:X13"/>
    <mergeCell ref="Y13:Z13"/>
    <mergeCell ref="A16:AD16"/>
    <mergeCell ref="A17:AD17"/>
    <mergeCell ref="AA20:AC20"/>
    <mergeCell ref="AA21:AC21"/>
    <mergeCell ref="V10:AC10"/>
    <mergeCell ref="Y11:AB11"/>
    <mergeCell ref="A1:AD3"/>
    <mergeCell ref="U4:AD4"/>
    <mergeCell ref="AA5:AD5"/>
    <mergeCell ref="V8:AB8"/>
    <mergeCell ref="V9:AD9"/>
  </mergeCells>
  <pageMargins left="0.70866141732283472" right="0.70866141732283472" top="0.74803149606299213" bottom="0.74803149606299213" header="0.31496062992125984" footer="0.31496062992125984"/>
  <pageSetup paperSize="9" scale="64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3"/>
  <sheetViews>
    <sheetView workbookViewId="0">
      <selection activeCell="D17" sqref="D17:G18"/>
    </sheetView>
  </sheetViews>
  <sheetFormatPr defaultColWidth="8.85546875" defaultRowHeight="12.75"/>
  <cols>
    <col min="1" max="1" width="4.5703125" style="1" customWidth="1"/>
    <col min="2" max="2" width="33.42578125" style="1" customWidth="1"/>
    <col min="3" max="3" width="52" style="1" customWidth="1"/>
    <col min="4" max="16384" width="8.85546875" style="1"/>
  </cols>
  <sheetData>
    <row r="1" spans="1:15" ht="10.9" customHeight="1">
      <c r="A1" s="164"/>
      <c r="B1" s="164"/>
      <c r="C1" s="164"/>
      <c r="D1" s="164"/>
      <c r="E1" s="164"/>
      <c r="F1" s="164"/>
      <c r="G1" s="164"/>
    </row>
    <row r="2" spans="1:15" ht="11.45" customHeight="1">
      <c r="A2" s="164"/>
      <c r="B2" s="164"/>
      <c r="C2" s="164"/>
      <c r="D2" s="164"/>
      <c r="E2" s="164"/>
      <c r="F2" s="164"/>
      <c r="G2" s="164"/>
    </row>
    <row r="3" spans="1:15" ht="11.45" customHeight="1">
      <c r="A3" s="164"/>
      <c r="B3" s="164"/>
      <c r="C3" s="164"/>
      <c r="D3" s="164"/>
      <c r="E3" s="164"/>
      <c r="F3" s="164"/>
      <c r="G3" s="164"/>
    </row>
    <row r="5" spans="1:15" ht="15.75">
      <c r="A5" s="165" t="s">
        <v>127</v>
      </c>
      <c r="B5" s="165"/>
      <c r="C5" s="165"/>
      <c r="D5" s="165"/>
      <c r="E5" s="165"/>
      <c r="F5" s="165"/>
      <c r="G5" s="165"/>
    </row>
    <row r="6" spans="1:15">
      <c r="B6" s="106"/>
      <c r="C6" s="107" t="s">
        <v>89</v>
      </c>
      <c r="D6" s="108"/>
      <c r="E6" s="109"/>
      <c r="F6" s="110"/>
    </row>
    <row r="7" spans="1:15">
      <c r="B7" s="106"/>
      <c r="C7" s="111"/>
      <c r="D7" s="112"/>
    </row>
    <row r="8" spans="1:15">
      <c r="B8" s="113"/>
      <c r="C8" s="113"/>
      <c r="D8" s="113"/>
      <c r="E8" s="113"/>
      <c r="F8" s="113"/>
      <c r="G8" s="113"/>
    </row>
    <row r="9" spans="1:15" ht="30">
      <c r="A9" s="114" t="s">
        <v>128</v>
      </c>
      <c r="B9" s="166" t="s">
        <v>129</v>
      </c>
      <c r="C9" s="166"/>
      <c r="D9" s="166" t="s">
        <v>130</v>
      </c>
      <c r="E9" s="166"/>
      <c r="F9" s="166"/>
      <c r="G9" s="166"/>
      <c r="H9" s="119"/>
      <c r="I9" s="2"/>
      <c r="J9" s="2"/>
      <c r="K9" s="2"/>
      <c r="L9" s="2"/>
      <c r="M9" s="2"/>
      <c r="N9" s="2"/>
      <c r="O9" s="2"/>
    </row>
    <row r="10" spans="1:15" ht="15">
      <c r="A10" s="115">
        <v>1</v>
      </c>
      <c r="B10" s="162">
        <v>2</v>
      </c>
      <c r="C10" s="162"/>
      <c r="D10" s="162">
        <v>3</v>
      </c>
      <c r="E10" s="162"/>
      <c r="F10" s="162"/>
      <c r="G10" s="162"/>
      <c r="H10" s="119"/>
      <c r="I10" s="2"/>
      <c r="J10" s="2"/>
      <c r="K10" s="2"/>
      <c r="L10" s="2"/>
      <c r="M10" s="2"/>
      <c r="N10" s="2"/>
      <c r="O10" s="2"/>
    </row>
    <row r="11" spans="1:15" ht="14.25">
      <c r="A11" s="116">
        <v>1</v>
      </c>
      <c r="B11" s="156" t="s">
        <v>131</v>
      </c>
      <c r="C11" s="156"/>
      <c r="D11" s="163"/>
      <c r="E11" s="163"/>
      <c r="F11" s="163"/>
      <c r="G11" s="163"/>
      <c r="H11" s="119"/>
      <c r="I11" s="2"/>
      <c r="J11" s="2"/>
      <c r="K11" s="2"/>
      <c r="L11" s="2"/>
      <c r="M11" s="2"/>
      <c r="N11" s="2"/>
      <c r="O11" s="2"/>
    </row>
    <row r="12" spans="1:15" ht="15">
      <c r="A12" s="153" t="s">
        <v>132</v>
      </c>
      <c r="B12" s="157" t="s">
        <v>6</v>
      </c>
      <c r="C12" s="157"/>
      <c r="D12" s="159"/>
      <c r="E12" s="159"/>
      <c r="F12" s="159"/>
      <c r="G12" s="159"/>
      <c r="H12" s="119"/>
      <c r="I12" s="2"/>
      <c r="J12" s="2"/>
      <c r="K12" s="2"/>
      <c r="L12" s="2"/>
      <c r="M12" s="2"/>
      <c r="N12" s="2"/>
      <c r="O12" s="2"/>
    </row>
    <row r="13" spans="1:15" ht="15">
      <c r="A13" s="154"/>
      <c r="B13" s="151" t="s">
        <v>133</v>
      </c>
      <c r="C13" s="151"/>
      <c r="D13" s="160"/>
      <c r="E13" s="161"/>
      <c r="F13" s="161"/>
      <c r="G13" s="161"/>
      <c r="H13" s="120"/>
      <c r="I13" s="120"/>
      <c r="J13" s="120"/>
      <c r="K13" s="120"/>
      <c r="L13" s="120"/>
      <c r="M13" s="120"/>
      <c r="N13" s="120"/>
      <c r="O13" s="120"/>
    </row>
    <row r="14" spans="1:15" ht="15">
      <c r="A14" s="153"/>
      <c r="B14" s="155" t="s">
        <v>7</v>
      </c>
      <c r="C14" s="155"/>
      <c r="D14" s="159"/>
      <c r="E14" s="159"/>
      <c r="F14" s="159"/>
      <c r="G14" s="159"/>
      <c r="H14" s="2"/>
      <c r="I14" s="2"/>
      <c r="J14" s="2"/>
      <c r="K14" s="2"/>
      <c r="L14" s="2"/>
      <c r="M14" s="2"/>
      <c r="N14" s="2"/>
      <c r="O14" s="2"/>
    </row>
    <row r="15" spans="1:15" ht="15">
      <c r="A15" s="154"/>
      <c r="B15" s="155" t="s">
        <v>134</v>
      </c>
      <c r="C15" s="155"/>
      <c r="D15" s="159"/>
      <c r="E15" s="159"/>
      <c r="F15" s="159"/>
      <c r="G15" s="159"/>
      <c r="H15" s="2"/>
      <c r="I15" s="2"/>
      <c r="J15" s="2"/>
      <c r="K15" s="2"/>
      <c r="L15" s="2"/>
      <c r="M15" s="2"/>
      <c r="N15" s="2"/>
      <c r="O15" s="2"/>
    </row>
    <row r="16" spans="1:15" ht="15">
      <c r="A16" s="117" t="s">
        <v>135</v>
      </c>
      <c r="B16" s="151" t="s">
        <v>136</v>
      </c>
      <c r="C16" s="151"/>
      <c r="D16" s="160"/>
      <c r="E16" s="161"/>
      <c r="F16" s="161"/>
      <c r="G16" s="161"/>
      <c r="H16" s="121"/>
      <c r="I16" s="121"/>
      <c r="J16" s="121"/>
      <c r="K16" s="121"/>
      <c r="L16" s="121"/>
      <c r="M16" s="121"/>
      <c r="N16" s="121"/>
      <c r="O16" s="121"/>
    </row>
    <row r="17" spans="1:7" ht="15">
      <c r="A17" s="153"/>
      <c r="B17" s="155" t="s">
        <v>7</v>
      </c>
      <c r="C17" s="155"/>
      <c r="D17" s="159"/>
      <c r="E17" s="159"/>
      <c r="F17" s="159"/>
      <c r="G17" s="159"/>
    </row>
    <row r="18" spans="1:7" ht="15">
      <c r="A18" s="154"/>
      <c r="B18" s="155" t="s">
        <v>134</v>
      </c>
      <c r="C18" s="155"/>
      <c r="D18" s="159"/>
      <c r="E18" s="159"/>
      <c r="F18" s="159"/>
      <c r="G18" s="159"/>
    </row>
    <row r="19" spans="1:7" ht="15">
      <c r="A19" s="117">
        <v>2</v>
      </c>
      <c r="B19" s="156" t="s">
        <v>137</v>
      </c>
      <c r="C19" s="156"/>
      <c r="D19" s="152"/>
      <c r="E19" s="152"/>
      <c r="F19" s="152"/>
      <c r="G19" s="152"/>
    </row>
    <row r="20" spans="1:7" ht="15">
      <c r="A20" s="153" t="s">
        <v>138</v>
      </c>
      <c r="B20" s="157" t="s">
        <v>6</v>
      </c>
      <c r="C20" s="157"/>
      <c r="D20" s="152"/>
      <c r="E20" s="152"/>
      <c r="F20" s="152"/>
      <c r="G20" s="152"/>
    </row>
    <row r="21" spans="1:7" ht="15">
      <c r="A21" s="154"/>
      <c r="B21" s="151" t="s">
        <v>139</v>
      </c>
      <c r="C21" s="151"/>
      <c r="D21" s="152"/>
      <c r="E21" s="152"/>
      <c r="F21" s="152"/>
      <c r="G21" s="152"/>
    </row>
    <row r="22" spans="1:7" ht="15">
      <c r="A22" s="153"/>
      <c r="B22" s="158" t="s">
        <v>7</v>
      </c>
      <c r="C22" s="158"/>
      <c r="D22" s="152"/>
      <c r="E22" s="152"/>
      <c r="F22" s="152"/>
      <c r="G22" s="152"/>
    </row>
    <row r="23" spans="1:7" ht="15">
      <c r="A23" s="154"/>
      <c r="B23" s="158" t="s">
        <v>140</v>
      </c>
      <c r="C23" s="158"/>
      <c r="D23" s="152"/>
      <c r="E23" s="152"/>
      <c r="F23" s="152"/>
      <c r="G23" s="152"/>
    </row>
    <row r="24" spans="1:7" ht="15">
      <c r="A24" s="117"/>
      <c r="B24" s="158" t="s">
        <v>141</v>
      </c>
      <c r="C24" s="158"/>
      <c r="D24" s="152"/>
      <c r="E24" s="152"/>
      <c r="F24" s="152"/>
      <c r="G24" s="152"/>
    </row>
    <row r="25" spans="1:7" ht="15">
      <c r="A25" s="117" t="s">
        <v>142</v>
      </c>
      <c r="B25" s="151" t="s">
        <v>143</v>
      </c>
      <c r="C25" s="151"/>
      <c r="D25" s="152"/>
      <c r="E25" s="152"/>
      <c r="F25" s="152"/>
      <c r="G25" s="152"/>
    </row>
    <row r="26" spans="1:7" ht="15">
      <c r="A26" s="117" t="s">
        <v>144</v>
      </c>
      <c r="B26" s="151" t="s">
        <v>145</v>
      </c>
      <c r="C26" s="151"/>
      <c r="D26" s="152"/>
      <c r="E26" s="152"/>
      <c r="F26" s="152"/>
      <c r="G26" s="152"/>
    </row>
    <row r="27" spans="1:7" ht="15">
      <c r="A27" s="117" t="s">
        <v>146</v>
      </c>
      <c r="B27" s="151" t="s">
        <v>147</v>
      </c>
      <c r="C27" s="151"/>
      <c r="D27" s="152"/>
      <c r="E27" s="152"/>
      <c r="F27" s="152"/>
      <c r="G27" s="152"/>
    </row>
    <row r="28" spans="1:7" ht="15">
      <c r="A28" s="117">
        <v>3</v>
      </c>
      <c r="B28" s="156" t="s">
        <v>148</v>
      </c>
      <c r="C28" s="156"/>
      <c r="D28" s="152"/>
      <c r="E28" s="152"/>
      <c r="F28" s="152"/>
      <c r="G28" s="152"/>
    </row>
    <row r="29" spans="1:7" ht="15">
      <c r="A29" s="153" t="s">
        <v>149</v>
      </c>
      <c r="B29" s="157" t="s">
        <v>6</v>
      </c>
      <c r="C29" s="157"/>
      <c r="D29" s="152"/>
      <c r="E29" s="152"/>
      <c r="F29" s="152"/>
      <c r="G29" s="152"/>
    </row>
    <row r="30" spans="1:7" ht="15">
      <c r="A30" s="154"/>
      <c r="B30" s="151" t="s">
        <v>150</v>
      </c>
      <c r="C30" s="151"/>
      <c r="D30" s="152"/>
      <c r="E30" s="152"/>
      <c r="F30" s="152"/>
      <c r="G30" s="152"/>
    </row>
    <row r="31" spans="1:7" ht="15">
      <c r="A31" s="117" t="s">
        <v>151</v>
      </c>
      <c r="B31" s="151" t="s">
        <v>152</v>
      </c>
      <c r="C31" s="151"/>
      <c r="D31" s="152"/>
      <c r="E31" s="152"/>
      <c r="F31" s="152"/>
      <c r="G31" s="152"/>
    </row>
    <row r="32" spans="1:7" ht="15">
      <c r="A32" s="153"/>
      <c r="B32" s="155" t="s">
        <v>7</v>
      </c>
      <c r="C32" s="155"/>
      <c r="D32" s="152"/>
      <c r="E32" s="152"/>
      <c r="F32" s="152"/>
      <c r="G32" s="152"/>
    </row>
    <row r="33" spans="1:7" ht="15">
      <c r="A33" s="154"/>
      <c r="B33" s="155" t="s">
        <v>153</v>
      </c>
      <c r="C33" s="155"/>
      <c r="D33" s="152"/>
      <c r="E33" s="152"/>
      <c r="F33" s="152"/>
      <c r="G33" s="152"/>
    </row>
  </sheetData>
  <mergeCells count="58">
    <mergeCell ref="A1:G1"/>
    <mergeCell ref="A2:G2"/>
    <mergeCell ref="A3:G3"/>
    <mergeCell ref="A5:G5"/>
    <mergeCell ref="B9:C9"/>
    <mergeCell ref="D9:G9"/>
    <mergeCell ref="B10:C10"/>
    <mergeCell ref="D10:G10"/>
    <mergeCell ref="B11:C11"/>
    <mergeCell ref="D11:G11"/>
    <mergeCell ref="A12:A13"/>
    <mergeCell ref="B12:C12"/>
    <mergeCell ref="D12:G12"/>
    <mergeCell ref="B13:C13"/>
    <mergeCell ref="D13:G13"/>
    <mergeCell ref="A14:A15"/>
    <mergeCell ref="B14:C14"/>
    <mergeCell ref="D14:G15"/>
    <mergeCell ref="B15:C15"/>
    <mergeCell ref="B16:C16"/>
    <mergeCell ref="D16:G16"/>
    <mergeCell ref="A17:A18"/>
    <mergeCell ref="B17:C17"/>
    <mergeCell ref="D17:G18"/>
    <mergeCell ref="B18:C18"/>
    <mergeCell ref="B19:C19"/>
    <mergeCell ref="D19:G19"/>
    <mergeCell ref="A22:A23"/>
    <mergeCell ref="B22:C22"/>
    <mergeCell ref="D22:G22"/>
    <mergeCell ref="B23:C23"/>
    <mergeCell ref="D23:G23"/>
    <mergeCell ref="A20:A21"/>
    <mergeCell ref="B20:C20"/>
    <mergeCell ref="D20:G20"/>
    <mergeCell ref="B21:C21"/>
    <mergeCell ref="D21:G21"/>
    <mergeCell ref="B24:C24"/>
    <mergeCell ref="D24:G24"/>
    <mergeCell ref="B25:C25"/>
    <mergeCell ref="D25:G25"/>
    <mergeCell ref="B26:C26"/>
    <mergeCell ref="D26:G26"/>
    <mergeCell ref="B27:C27"/>
    <mergeCell ref="D27:G27"/>
    <mergeCell ref="B28:C28"/>
    <mergeCell ref="D28:G28"/>
    <mergeCell ref="A29:A30"/>
    <mergeCell ref="B29:C29"/>
    <mergeCell ref="D29:G29"/>
    <mergeCell ref="B30:C30"/>
    <mergeCell ref="D30:G30"/>
    <mergeCell ref="B31:C31"/>
    <mergeCell ref="D31:G31"/>
    <mergeCell ref="A32:A33"/>
    <mergeCell ref="B32:C32"/>
    <mergeCell ref="D32:G33"/>
    <mergeCell ref="B33:C33"/>
  </mergeCells>
  <pageMargins left="0.70866141732283472" right="0.70866141732283472" top="0.74803149606299213" bottom="0.74803149606299213" header="0.31496062992125984" footer="0.31496062992125984"/>
  <pageSetup paperSize="9" scale="9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G75"/>
  <sheetViews>
    <sheetView topLeftCell="A19" zoomScaleSheetLayoutView="100" workbookViewId="0">
      <selection activeCell="L56" sqref="L56:M56"/>
    </sheetView>
  </sheetViews>
  <sheetFormatPr defaultColWidth="9.140625" defaultRowHeight="15.75"/>
  <cols>
    <col min="1" max="5" width="11.28515625" style="5" customWidth="1"/>
    <col min="6" max="6" width="6.140625" style="5" customWidth="1"/>
    <col min="7" max="7" width="10.140625" style="5" customWidth="1"/>
    <col min="8" max="9" width="6.140625" style="5" customWidth="1"/>
    <col min="10" max="10" width="0.28515625" style="5" customWidth="1"/>
    <col min="11" max="11" width="6.140625" style="5" hidden="1" customWidth="1"/>
    <col min="12" max="12" width="6.140625" style="5" customWidth="1"/>
    <col min="13" max="13" width="14.85546875" style="5" customWidth="1"/>
    <col min="14" max="14" width="0.140625" style="5" customWidth="1"/>
    <col min="15" max="17" width="6.140625" style="5" hidden="1" customWidth="1"/>
    <col min="18" max="25" width="6.140625" style="5" customWidth="1"/>
    <col min="26" max="72" width="7.140625" style="5" customWidth="1"/>
    <col min="73" max="16384" width="9.140625" style="5"/>
  </cols>
  <sheetData>
    <row r="1" spans="1:59" s="24" customFormat="1" ht="11.45" customHeight="1">
      <c r="A1" s="164"/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96"/>
      <c r="W1" s="196"/>
      <c r="X1" s="196"/>
      <c r="Y1" s="196"/>
    </row>
    <row r="2" spans="1:59" s="24" customFormat="1" ht="11.45" customHeight="1">
      <c r="A2" s="164"/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96"/>
      <c r="W2" s="196"/>
      <c r="X2" s="196"/>
      <c r="Y2" s="196"/>
    </row>
    <row r="3" spans="1:59" s="24" customFormat="1" ht="11.45" customHeight="1">
      <c r="A3" s="164"/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96"/>
      <c r="W3" s="196"/>
      <c r="X3" s="196"/>
      <c r="Y3" s="196"/>
    </row>
    <row r="4" spans="1:59">
      <c r="A4" s="165" t="s">
        <v>30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165"/>
    </row>
    <row r="5" spans="1:59">
      <c r="A5" s="165" t="s">
        <v>89</v>
      </c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5"/>
    </row>
    <row r="6" spans="1:59" ht="15.75" customHeight="1">
      <c r="A6" s="177" t="s">
        <v>5</v>
      </c>
      <c r="B6" s="177"/>
      <c r="C6" s="177"/>
      <c r="D6" s="177"/>
      <c r="E6" s="177"/>
      <c r="F6" s="177" t="s">
        <v>23</v>
      </c>
      <c r="G6" s="177" t="s">
        <v>24</v>
      </c>
      <c r="H6" s="178" t="s">
        <v>15</v>
      </c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79"/>
      <c r="U6" s="179"/>
      <c r="V6" s="179"/>
      <c r="W6" s="179"/>
      <c r="X6" s="179"/>
      <c r="Y6" s="180"/>
    </row>
    <row r="7" spans="1:59" s="1" customFormat="1" ht="13.15" customHeight="1">
      <c r="A7" s="177"/>
      <c r="B7" s="177"/>
      <c r="C7" s="177"/>
      <c r="D7" s="177"/>
      <c r="E7" s="177"/>
      <c r="F7" s="177"/>
      <c r="G7" s="177"/>
      <c r="H7" s="177" t="s">
        <v>25</v>
      </c>
      <c r="I7" s="177"/>
      <c r="J7" s="181" t="s">
        <v>7</v>
      </c>
      <c r="K7" s="181"/>
      <c r="L7" s="181"/>
      <c r="M7" s="181"/>
      <c r="N7" s="181"/>
      <c r="O7" s="181"/>
      <c r="P7" s="181"/>
      <c r="Q7" s="181"/>
      <c r="R7" s="181"/>
      <c r="S7" s="181"/>
      <c r="T7" s="181"/>
      <c r="U7" s="181"/>
      <c r="V7" s="181"/>
      <c r="W7" s="181"/>
      <c r="X7" s="181"/>
      <c r="Y7" s="182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</row>
    <row r="8" spans="1:59" s="1" customFormat="1" ht="54.75" customHeight="1">
      <c r="A8" s="177"/>
      <c r="B8" s="177"/>
      <c r="C8" s="177"/>
      <c r="D8" s="177"/>
      <c r="E8" s="177"/>
      <c r="F8" s="177"/>
      <c r="G8" s="177"/>
      <c r="H8" s="177"/>
      <c r="I8" s="177"/>
      <c r="J8" s="178" t="s">
        <v>31</v>
      </c>
      <c r="K8" s="179"/>
      <c r="L8" s="179"/>
      <c r="M8" s="179"/>
      <c r="N8" s="179"/>
      <c r="O8" s="179"/>
      <c r="P8" s="179"/>
      <c r="Q8" s="180"/>
      <c r="R8" s="178" t="s">
        <v>29</v>
      </c>
      <c r="S8" s="179"/>
      <c r="T8" s="179"/>
      <c r="U8" s="180"/>
      <c r="V8" s="177" t="s">
        <v>16</v>
      </c>
      <c r="W8" s="177"/>
      <c r="X8" s="177"/>
      <c r="Y8" s="177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</row>
    <row r="9" spans="1:59" s="1" customFormat="1" ht="33" customHeight="1">
      <c r="A9" s="177"/>
      <c r="B9" s="177"/>
      <c r="C9" s="177"/>
      <c r="D9" s="177"/>
      <c r="E9" s="177"/>
      <c r="F9" s="177"/>
      <c r="G9" s="177"/>
      <c r="H9" s="177"/>
      <c r="I9" s="177"/>
      <c r="J9" s="190"/>
      <c r="K9" s="191"/>
      <c r="L9" s="191"/>
      <c r="M9" s="191"/>
      <c r="N9" s="191"/>
      <c r="O9" s="191"/>
      <c r="P9" s="191"/>
      <c r="Q9" s="192"/>
      <c r="R9" s="183"/>
      <c r="S9" s="184"/>
      <c r="T9" s="184"/>
      <c r="U9" s="185"/>
      <c r="V9" s="177" t="s">
        <v>27</v>
      </c>
      <c r="W9" s="177"/>
      <c r="X9" s="177" t="s">
        <v>26</v>
      </c>
      <c r="Y9" s="177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</row>
    <row r="10" spans="1:59" s="1" customFormat="1" ht="33" customHeight="1">
      <c r="A10" s="177"/>
      <c r="B10" s="177"/>
      <c r="C10" s="177"/>
      <c r="D10" s="177"/>
      <c r="E10" s="177"/>
      <c r="F10" s="177"/>
      <c r="G10" s="177"/>
      <c r="H10" s="177"/>
      <c r="I10" s="177"/>
      <c r="J10" s="193"/>
      <c r="K10" s="194"/>
      <c r="L10" s="194"/>
      <c r="M10" s="194"/>
      <c r="N10" s="194"/>
      <c r="O10" s="194"/>
      <c r="P10" s="194"/>
      <c r="Q10" s="195"/>
      <c r="R10" s="177" t="s">
        <v>28</v>
      </c>
      <c r="S10" s="177"/>
      <c r="T10" s="177" t="s">
        <v>21</v>
      </c>
      <c r="U10" s="177"/>
      <c r="V10" s="177"/>
      <c r="W10" s="177"/>
      <c r="X10" s="177"/>
      <c r="Y10" s="177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</row>
    <row r="11" spans="1:59" s="9" customFormat="1" ht="15">
      <c r="A11" s="188">
        <v>1</v>
      </c>
      <c r="B11" s="188"/>
      <c r="C11" s="188"/>
      <c r="D11" s="188"/>
      <c r="E11" s="189"/>
      <c r="F11" s="48">
        <v>2</v>
      </c>
      <c r="G11" s="48">
        <v>3</v>
      </c>
      <c r="H11" s="187">
        <v>4</v>
      </c>
      <c r="I11" s="187"/>
      <c r="J11" s="198">
        <v>5</v>
      </c>
      <c r="K11" s="199"/>
      <c r="L11" s="199"/>
      <c r="M11" s="199"/>
      <c r="N11" s="199"/>
      <c r="O11" s="199"/>
      <c r="P11" s="199"/>
      <c r="Q11" s="200"/>
      <c r="R11" s="201">
        <v>6</v>
      </c>
      <c r="S11" s="188"/>
      <c r="T11" s="188"/>
      <c r="U11" s="189"/>
      <c r="V11" s="187">
        <v>7</v>
      </c>
      <c r="W11" s="187"/>
      <c r="X11" s="187">
        <v>8</v>
      </c>
      <c r="Y11" s="187"/>
    </row>
    <row r="12" spans="1:59" s="1" customFormat="1" ht="12.75">
      <c r="A12" s="186" t="s">
        <v>22</v>
      </c>
      <c r="B12" s="186"/>
      <c r="C12" s="186"/>
      <c r="D12" s="186"/>
      <c r="E12" s="186"/>
      <c r="F12" s="202">
        <v>100</v>
      </c>
      <c r="G12" s="204" t="s">
        <v>62</v>
      </c>
      <c r="H12" s="173">
        <f>J12+L12+N12+P12+R12+T12+V12</f>
        <v>4186036</v>
      </c>
      <c r="I12" s="174"/>
      <c r="J12" s="173">
        <f>J14+J15+J23+J24</f>
        <v>0</v>
      </c>
      <c r="K12" s="174"/>
      <c r="L12" s="173">
        <f t="shared" ref="L12" si="0">L14+L15+L23+L24</f>
        <v>3753924</v>
      </c>
      <c r="M12" s="174"/>
      <c r="N12" s="173">
        <f t="shared" ref="N12" si="1">N14+N15+N23+N24</f>
        <v>0</v>
      </c>
      <c r="O12" s="174"/>
      <c r="P12" s="173">
        <f t="shared" ref="P12" si="2">P14+P15+P23+P24</f>
        <v>0</v>
      </c>
      <c r="Q12" s="174"/>
      <c r="R12" s="173">
        <f>R14+R15+R23+R24</f>
        <v>174342</v>
      </c>
      <c r="S12" s="174"/>
      <c r="T12" s="173">
        <f t="shared" ref="T12" si="3">T14+T15+T23+T24</f>
        <v>0</v>
      </c>
      <c r="U12" s="174"/>
      <c r="V12" s="173">
        <f>V14+V15+V23+V24</f>
        <v>257770</v>
      </c>
      <c r="W12" s="174"/>
      <c r="X12" s="173">
        <f t="shared" ref="X12" si="4">X14+X15+X23+X24</f>
        <v>0</v>
      </c>
      <c r="Y12" s="174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</row>
    <row r="13" spans="1:59" s="1" customFormat="1" ht="13.15" customHeight="1">
      <c r="A13" s="206" t="s">
        <v>7</v>
      </c>
      <c r="B13" s="206"/>
      <c r="C13" s="206"/>
      <c r="D13" s="206"/>
      <c r="E13" s="207"/>
      <c r="F13" s="203"/>
      <c r="G13" s="205"/>
      <c r="H13" s="175"/>
      <c r="I13" s="176"/>
      <c r="J13" s="175"/>
      <c r="K13" s="176"/>
      <c r="L13" s="175"/>
      <c r="M13" s="176"/>
      <c r="N13" s="175"/>
      <c r="O13" s="176"/>
      <c r="P13" s="175"/>
      <c r="Q13" s="176"/>
      <c r="R13" s="175"/>
      <c r="S13" s="176"/>
      <c r="T13" s="175"/>
      <c r="U13" s="176"/>
      <c r="V13" s="175"/>
      <c r="W13" s="176"/>
      <c r="X13" s="175"/>
      <c r="Y13" s="176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</row>
    <row r="14" spans="1:59" s="1" customFormat="1" ht="13.5">
      <c r="A14" s="208" t="s">
        <v>32</v>
      </c>
      <c r="B14" s="208"/>
      <c r="C14" s="208"/>
      <c r="D14" s="208"/>
      <c r="E14" s="208"/>
      <c r="F14" s="45">
        <v>110</v>
      </c>
      <c r="G14" s="45">
        <v>120</v>
      </c>
      <c r="H14" s="172">
        <f>J14+L14+N14+P14+R14+T14+V14</f>
        <v>0</v>
      </c>
      <c r="I14" s="172"/>
      <c r="J14" s="172"/>
      <c r="K14" s="172"/>
      <c r="L14" s="172"/>
      <c r="M14" s="172"/>
      <c r="N14" s="172"/>
      <c r="O14" s="172"/>
      <c r="P14" s="172"/>
      <c r="Q14" s="172"/>
      <c r="R14" s="172"/>
      <c r="S14" s="172"/>
      <c r="T14" s="172"/>
      <c r="U14" s="172"/>
      <c r="V14" s="172"/>
      <c r="W14" s="172"/>
      <c r="X14" s="172"/>
      <c r="Y14" s="172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</row>
    <row r="15" spans="1:59" s="1" customFormat="1" ht="13.5">
      <c r="A15" s="208" t="s">
        <v>38</v>
      </c>
      <c r="B15" s="208"/>
      <c r="C15" s="208"/>
      <c r="D15" s="208"/>
      <c r="E15" s="208"/>
      <c r="F15" s="45">
        <v>120</v>
      </c>
      <c r="G15" s="45">
        <v>131</v>
      </c>
      <c r="H15" s="172">
        <f>J15+L15+N15+P15+R15+T15+V15</f>
        <v>3753924</v>
      </c>
      <c r="I15" s="172"/>
      <c r="J15" s="172">
        <f>J17+J18+J19+J20+J21+J22</f>
        <v>0</v>
      </c>
      <c r="K15" s="172"/>
      <c r="L15" s="172">
        <f>L17+L18+L19+L20+L21+L22</f>
        <v>3753924</v>
      </c>
      <c r="M15" s="172"/>
      <c r="N15" s="172">
        <f t="shared" ref="N15" si="5">N17+N18+N19+N20+N21+N22</f>
        <v>0</v>
      </c>
      <c r="O15" s="172"/>
      <c r="P15" s="172">
        <f t="shared" ref="P15" si="6">P17+P18+P19+P20+P21+P22</f>
        <v>0</v>
      </c>
      <c r="Q15" s="172"/>
      <c r="R15" s="172">
        <f t="shared" ref="R15" si="7">R17+R18+R19+R20+R21+R22</f>
        <v>0</v>
      </c>
      <c r="S15" s="172"/>
      <c r="T15" s="172">
        <f t="shared" ref="T15" si="8">T17+T18+T19+T20+T21+T22</f>
        <v>0</v>
      </c>
      <c r="U15" s="172"/>
      <c r="V15" s="172">
        <f t="shared" ref="V15" si="9">V17+V18+V19+V20+V21+V22</f>
        <v>0</v>
      </c>
      <c r="W15" s="172"/>
      <c r="X15" s="172">
        <f t="shared" ref="X15" si="10">X17+X18+X19+X20+X21+X22</f>
        <v>0</v>
      </c>
      <c r="Y15" s="172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</row>
    <row r="16" spans="1:59" s="1" customFormat="1" ht="13.15" customHeight="1">
      <c r="A16" s="206" t="s">
        <v>6</v>
      </c>
      <c r="B16" s="206"/>
      <c r="C16" s="206"/>
      <c r="D16" s="206"/>
      <c r="E16" s="207"/>
      <c r="F16" s="47"/>
      <c r="G16" s="47"/>
      <c r="H16" s="197"/>
      <c r="I16" s="197"/>
      <c r="J16" s="197"/>
      <c r="K16" s="197"/>
      <c r="L16" s="197"/>
      <c r="M16" s="197"/>
      <c r="N16" s="197"/>
      <c r="O16" s="197"/>
      <c r="P16" s="197"/>
      <c r="Q16" s="197"/>
      <c r="R16" s="197"/>
      <c r="S16" s="197"/>
      <c r="T16" s="197"/>
      <c r="U16" s="197"/>
      <c r="V16" s="197"/>
      <c r="W16" s="197"/>
      <c r="X16" s="197"/>
      <c r="Y16" s="19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</row>
    <row r="17" spans="1:42" s="1" customFormat="1" ht="31.9" customHeight="1">
      <c r="A17" s="214" t="s">
        <v>39</v>
      </c>
      <c r="B17" s="215"/>
      <c r="C17" s="215"/>
      <c r="D17" s="215"/>
      <c r="E17" s="216"/>
      <c r="F17" s="47"/>
      <c r="G17" s="47">
        <v>131</v>
      </c>
      <c r="H17" s="197">
        <f>J17+L17+N17+P17+R17+T17+V17</f>
        <v>3753924</v>
      </c>
      <c r="I17" s="197"/>
      <c r="J17" s="197"/>
      <c r="K17" s="197"/>
      <c r="L17" s="197">
        <f>3553924+200000</f>
        <v>3753924</v>
      </c>
      <c r="M17" s="197"/>
      <c r="N17" s="197"/>
      <c r="O17" s="197"/>
      <c r="P17" s="197"/>
      <c r="Q17" s="197"/>
      <c r="R17" s="197"/>
      <c r="S17" s="197"/>
      <c r="T17" s="197"/>
      <c r="U17" s="197"/>
      <c r="V17" s="197"/>
      <c r="W17" s="197"/>
      <c r="X17" s="197"/>
      <c r="Y17" s="197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</row>
    <row r="18" spans="1:42" s="1" customFormat="1" ht="12.75">
      <c r="A18" s="213" t="s">
        <v>33</v>
      </c>
      <c r="B18" s="213"/>
      <c r="C18" s="213"/>
      <c r="D18" s="213"/>
      <c r="E18" s="213"/>
      <c r="F18" s="47"/>
      <c r="G18" s="47">
        <v>131</v>
      </c>
      <c r="H18" s="197">
        <f t="shared" ref="H18:H22" si="11">J18+L18+N18+P18+R18+T18+V18</f>
        <v>0</v>
      </c>
      <c r="I18" s="197"/>
      <c r="J18" s="197"/>
      <c r="K18" s="197"/>
      <c r="L18" s="197"/>
      <c r="M18" s="197"/>
      <c r="N18" s="197"/>
      <c r="O18" s="197"/>
      <c r="P18" s="197"/>
      <c r="Q18" s="197"/>
      <c r="R18" s="197"/>
      <c r="S18" s="197"/>
      <c r="T18" s="197"/>
      <c r="U18" s="197"/>
      <c r="V18" s="197"/>
      <c r="W18" s="197"/>
      <c r="X18" s="197"/>
      <c r="Y18" s="197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</row>
    <row r="19" spans="1:42" s="1" customFormat="1" ht="30" customHeight="1">
      <c r="A19" s="214" t="s">
        <v>34</v>
      </c>
      <c r="B19" s="215"/>
      <c r="C19" s="215"/>
      <c r="D19" s="215"/>
      <c r="E19" s="216"/>
      <c r="F19" s="47"/>
      <c r="G19" s="47">
        <v>131</v>
      </c>
      <c r="H19" s="197">
        <f t="shared" si="11"/>
        <v>0</v>
      </c>
      <c r="I19" s="197"/>
      <c r="J19" s="197"/>
      <c r="K19" s="197"/>
      <c r="L19" s="197"/>
      <c r="M19" s="197"/>
      <c r="N19" s="197"/>
      <c r="O19" s="197"/>
      <c r="P19" s="197"/>
      <c r="Q19" s="197"/>
      <c r="R19" s="197"/>
      <c r="S19" s="197"/>
      <c r="T19" s="197"/>
      <c r="U19" s="197"/>
      <c r="V19" s="197"/>
      <c r="W19" s="197"/>
      <c r="X19" s="197"/>
      <c r="Y19" s="197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</row>
    <row r="20" spans="1:42" s="1" customFormat="1" ht="12.75">
      <c r="A20" s="213" t="s">
        <v>35</v>
      </c>
      <c r="B20" s="213"/>
      <c r="C20" s="213"/>
      <c r="D20" s="213"/>
      <c r="E20" s="213"/>
      <c r="F20" s="47"/>
      <c r="G20" s="47">
        <v>131</v>
      </c>
      <c r="H20" s="197">
        <f t="shared" si="11"/>
        <v>0</v>
      </c>
      <c r="I20" s="197"/>
      <c r="J20" s="197"/>
      <c r="K20" s="197"/>
      <c r="L20" s="197"/>
      <c r="M20" s="197"/>
      <c r="N20" s="197"/>
      <c r="O20" s="197"/>
      <c r="P20" s="197"/>
      <c r="Q20" s="197"/>
      <c r="R20" s="197"/>
      <c r="S20" s="197"/>
      <c r="T20" s="197"/>
      <c r="U20" s="197"/>
      <c r="V20" s="197"/>
      <c r="W20" s="197"/>
      <c r="X20" s="197"/>
      <c r="Y20" s="197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</row>
    <row r="21" spans="1:42" s="1" customFormat="1" ht="12.75">
      <c r="A21" s="213" t="s">
        <v>36</v>
      </c>
      <c r="B21" s="213"/>
      <c r="C21" s="213"/>
      <c r="D21" s="213"/>
      <c r="E21" s="213"/>
      <c r="F21" s="47"/>
      <c r="G21" s="47">
        <v>131</v>
      </c>
      <c r="H21" s="197">
        <f t="shared" si="11"/>
        <v>0</v>
      </c>
      <c r="I21" s="197"/>
      <c r="J21" s="197"/>
      <c r="K21" s="197"/>
      <c r="L21" s="197"/>
      <c r="M21" s="197"/>
      <c r="N21" s="197"/>
      <c r="O21" s="197"/>
      <c r="P21" s="197"/>
      <c r="Q21" s="197"/>
      <c r="R21" s="197"/>
      <c r="S21" s="197"/>
      <c r="T21" s="197"/>
      <c r="U21" s="197"/>
      <c r="V21" s="197"/>
      <c r="W21" s="197"/>
      <c r="X21" s="197"/>
      <c r="Y21" s="197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</row>
    <row r="22" spans="1:42" s="1" customFormat="1" ht="12.75">
      <c r="A22" s="213" t="s">
        <v>37</v>
      </c>
      <c r="B22" s="213"/>
      <c r="C22" s="213"/>
      <c r="D22" s="213"/>
      <c r="E22" s="213"/>
      <c r="F22" s="47"/>
      <c r="G22" s="47">
        <v>131</v>
      </c>
      <c r="H22" s="197">
        <f t="shared" si="11"/>
        <v>0</v>
      </c>
      <c r="I22" s="197"/>
      <c r="J22" s="197"/>
      <c r="K22" s="197"/>
      <c r="L22" s="197"/>
      <c r="M22" s="197"/>
      <c r="N22" s="197"/>
      <c r="O22" s="197"/>
      <c r="P22" s="197"/>
      <c r="Q22" s="197"/>
      <c r="R22" s="197"/>
      <c r="S22" s="197"/>
      <c r="T22" s="197"/>
      <c r="U22" s="197"/>
      <c r="V22" s="197"/>
      <c r="W22" s="197"/>
      <c r="X22" s="197"/>
      <c r="Y22" s="197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</row>
    <row r="23" spans="1:42" s="1" customFormat="1" ht="13.5">
      <c r="A23" s="208" t="s">
        <v>40</v>
      </c>
      <c r="B23" s="208"/>
      <c r="C23" s="208"/>
      <c r="D23" s="208"/>
      <c r="E23" s="208"/>
      <c r="F23" s="45">
        <v>150</v>
      </c>
      <c r="G23" s="45">
        <v>183</v>
      </c>
      <c r="H23" s="172">
        <f>J23+L23+N23+P23+R23+T23+V23</f>
        <v>432112</v>
      </c>
      <c r="I23" s="172"/>
      <c r="J23" s="172"/>
      <c r="K23" s="172"/>
      <c r="L23" s="172"/>
      <c r="M23" s="172"/>
      <c r="N23" s="172"/>
      <c r="O23" s="172"/>
      <c r="P23" s="172"/>
      <c r="Q23" s="172"/>
      <c r="R23" s="172">
        <v>174342</v>
      </c>
      <c r="S23" s="172"/>
      <c r="T23" s="172"/>
      <c r="U23" s="172"/>
      <c r="V23" s="172">
        <v>257770</v>
      </c>
      <c r="W23" s="172"/>
      <c r="X23" s="172"/>
      <c r="Y23" s="172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</row>
    <row r="24" spans="1:42" s="1" customFormat="1" ht="13.5">
      <c r="A24" s="208" t="s">
        <v>41</v>
      </c>
      <c r="B24" s="208"/>
      <c r="C24" s="208"/>
      <c r="D24" s="208"/>
      <c r="E24" s="208"/>
      <c r="F24" s="45">
        <v>160</v>
      </c>
      <c r="G24" s="45">
        <v>183</v>
      </c>
      <c r="H24" s="172">
        <f>J24+L24+N24+P24+R24+T24+V24</f>
        <v>0</v>
      </c>
      <c r="I24" s="172"/>
      <c r="J24" s="172"/>
      <c r="K24" s="172"/>
      <c r="L24" s="172"/>
      <c r="M24" s="172"/>
      <c r="N24" s="172"/>
      <c r="O24" s="172"/>
      <c r="P24" s="172"/>
      <c r="Q24" s="172"/>
      <c r="R24" s="172"/>
      <c r="S24" s="172"/>
      <c r="T24" s="172"/>
      <c r="U24" s="172"/>
      <c r="V24" s="172">
        <v>0</v>
      </c>
      <c r="W24" s="172"/>
      <c r="X24" s="172"/>
      <c r="Y24" s="172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</row>
    <row r="25" spans="1:42" s="1" customFormat="1" ht="4.5" customHeight="1">
      <c r="A25" s="210"/>
      <c r="B25" s="210"/>
      <c r="C25" s="210"/>
      <c r="D25" s="210"/>
      <c r="E25" s="210"/>
      <c r="F25" s="46"/>
      <c r="G25" s="46"/>
      <c r="H25" s="197"/>
      <c r="I25" s="197"/>
      <c r="J25" s="197"/>
      <c r="K25" s="197"/>
      <c r="L25" s="197"/>
      <c r="M25" s="197"/>
      <c r="N25" s="197"/>
      <c r="O25" s="197"/>
      <c r="P25" s="197"/>
      <c r="Q25" s="197"/>
      <c r="R25" s="197"/>
      <c r="S25" s="197"/>
      <c r="T25" s="197"/>
      <c r="U25" s="197"/>
      <c r="V25" s="197"/>
      <c r="W25" s="197"/>
      <c r="X25" s="197"/>
      <c r="Y25" s="197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</row>
    <row r="26" spans="1:42" s="1" customFormat="1" ht="12.75">
      <c r="A26" s="209" t="s">
        <v>42</v>
      </c>
      <c r="B26" s="209"/>
      <c r="C26" s="209"/>
      <c r="D26" s="209"/>
      <c r="E26" s="209"/>
      <c r="F26" s="218">
        <v>200</v>
      </c>
      <c r="G26" s="211" t="s">
        <v>62</v>
      </c>
      <c r="H26" s="173">
        <f>J26+L26+N26+P26+R26+T26+V26</f>
        <v>4186244.94</v>
      </c>
      <c r="I26" s="174"/>
      <c r="J26" s="173">
        <f>J28+J35+J36+J41+J42+J45</f>
        <v>0</v>
      </c>
      <c r="K26" s="174"/>
      <c r="L26" s="173">
        <f>L28+L35+L36+L41+L42+L45</f>
        <v>3754132.94</v>
      </c>
      <c r="M26" s="174"/>
      <c r="N26" s="173">
        <f>N28+N35+N36+N41+N42+N45</f>
        <v>0</v>
      </c>
      <c r="O26" s="174"/>
      <c r="P26" s="173">
        <f>P28+P35+P36+P41+P42+P45</f>
        <v>0</v>
      </c>
      <c r="Q26" s="174"/>
      <c r="R26" s="173">
        <f>R28+R35+R36+R41+R42+R45</f>
        <v>174342</v>
      </c>
      <c r="S26" s="174"/>
      <c r="T26" s="173">
        <f>T28+T35+T36+T41+T42+T45</f>
        <v>0</v>
      </c>
      <c r="U26" s="174"/>
      <c r="V26" s="173">
        <f>V28+V35+V36+V41+V42+V45</f>
        <v>257770</v>
      </c>
      <c r="W26" s="174"/>
      <c r="X26" s="173">
        <f>X28+X35+X36+X41+X42+X45</f>
        <v>0</v>
      </c>
      <c r="Y26" s="174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</row>
    <row r="27" spans="1:42" s="1" customFormat="1" ht="13.15" customHeight="1">
      <c r="A27" s="206" t="s">
        <v>7</v>
      </c>
      <c r="B27" s="206"/>
      <c r="C27" s="206"/>
      <c r="D27" s="206"/>
      <c r="E27" s="207"/>
      <c r="F27" s="202"/>
      <c r="G27" s="212"/>
      <c r="H27" s="175"/>
      <c r="I27" s="176"/>
      <c r="J27" s="175"/>
      <c r="K27" s="176"/>
      <c r="L27" s="175"/>
      <c r="M27" s="176"/>
      <c r="N27" s="175"/>
      <c r="O27" s="176"/>
      <c r="P27" s="175"/>
      <c r="Q27" s="176"/>
      <c r="R27" s="175"/>
      <c r="S27" s="176"/>
      <c r="T27" s="175"/>
      <c r="U27" s="176"/>
      <c r="V27" s="175"/>
      <c r="W27" s="176"/>
      <c r="X27" s="175"/>
      <c r="Y27" s="176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</row>
    <row r="28" spans="1:42" s="1" customFormat="1" ht="13.5" customHeight="1">
      <c r="A28" s="219" t="s">
        <v>44</v>
      </c>
      <c r="B28" s="219"/>
      <c r="C28" s="219"/>
      <c r="D28" s="219"/>
      <c r="E28" s="219"/>
      <c r="F28" s="220">
        <v>210</v>
      </c>
      <c r="G28" s="220"/>
      <c r="H28" s="173">
        <f>J28+L28+N28+P28+R28+T28+V28</f>
        <v>3895195.63</v>
      </c>
      <c r="I28" s="174"/>
      <c r="J28" s="173">
        <f t="shared" ref="J28" si="12">J30+J34</f>
        <v>0</v>
      </c>
      <c r="K28" s="174"/>
      <c r="L28" s="173">
        <f t="shared" ref="L28" si="13">L30+L34</f>
        <v>3596083.63</v>
      </c>
      <c r="M28" s="174"/>
      <c r="N28" s="173">
        <f t="shared" ref="N28" si="14">N30+N34</f>
        <v>0</v>
      </c>
      <c r="O28" s="174"/>
      <c r="P28" s="173">
        <f t="shared" ref="P28" si="15">P30+P34</f>
        <v>0</v>
      </c>
      <c r="Q28" s="174"/>
      <c r="R28" s="173">
        <f t="shared" ref="R28" si="16">R30+R34</f>
        <v>174342</v>
      </c>
      <c r="S28" s="174"/>
      <c r="T28" s="173">
        <f t="shared" ref="T28" si="17">T30+T34</f>
        <v>0</v>
      </c>
      <c r="U28" s="174"/>
      <c r="V28" s="173">
        <f t="shared" ref="V28" si="18">V30+V34</f>
        <v>124770</v>
      </c>
      <c r="W28" s="174"/>
      <c r="X28" s="173">
        <f>X30+X34</f>
        <v>0</v>
      </c>
      <c r="Y28" s="174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</row>
    <row r="29" spans="1:42" s="1" customFormat="1" ht="13.15" customHeight="1">
      <c r="A29" s="206" t="s">
        <v>6</v>
      </c>
      <c r="B29" s="206"/>
      <c r="C29" s="206"/>
      <c r="D29" s="206"/>
      <c r="E29" s="206"/>
      <c r="F29" s="221"/>
      <c r="G29" s="221"/>
      <c r="H29" s="175"/>
      <c r="I29" s="176"/>
      <c r="J29" s="175"/>
      <c r="K29" s="176"/>
      <c r="L29" s="175"/>
      <c r="M29" s="176"/>
      <c r="N29" s="175"/>
      <c r="O29" s="176"/>
      <c r="P29" s="175"/>
      <c r="Q29" s="176"/>
      <c r="R29" s="175"/>
      <c r="S29" s="176"/>
      <c r="T29" s="175"/>
      <c r="U29" s="176"/>
      <c r="V29" s="175"/>
      <c r="W29" s="176"/>
      <c r="X29" s="175"/>
      <c r="Y29" s="176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</row>
    <row r="30" spans="1:42" s="1" customFormat="1" ht="12.75">
      <c r="A30" s="222" t="s">
        <v>43</v>
      </c>
      <c r="B30" s="222"/>
      <c r="C30" s="222"/>
      <c r="D30" s="222"/>
      <c r="E30" s="222"/>
      <c r="F30" s="21">
        <v>211</v>
      </c>
      <c r="G30" s="21">
        <v>110</v>
      </c>
      <c r="H30" s="217">
        <f>J30+L30+N30+P30+R30+T30+V30</f>
        <v>3655475.63</v>
      </c>
      <c r="I30" s="217"/>
      <c r="J30" s="217">
        <f t="shared" ref="J30" si="19">J31+J32+J33</f>
        <v>0</v>
      </c>
      <c r="K30" s="217"/>
      <c r="L30" s="217">
        <f t="shared" ref="L30" si="20">L31+L32+L33</f>
        <v>3481133.63</v>
      </c>
      <c r="M30" s="217"/>
      <c r="N30" s="217">
        <f t="shared" ref="N30" si="21">N31+N32+N33</f>
        <v>0</v>
      </c>
      <c r="O30" s="217"/>
      <c r="P30" s="217">
        <f t="shared" ref="P30" si="22">P31+P32+P33</f>
        <v>0</v>
      </c>
      <c r="Q30" s="217"/>
      <c r="R30" s="217">
        <f t="shared" ref="R30" si="23">R31+R32+R33</f>
        <v>174342</v>
      </c>
      <c r="S30" s="217"/>
      <c r="T30" s="217">
        <f t="shared" ref="T30" si="24">T31+T32+T33</f>
        <v>0</v>
      </c>
      <c r="U30" s="217"/>
      <c r="V30" s="217">
        <f t="shared" ref="V30" si="25">V31+V32+V33</f>
        <v>0</v>
      </c>
      <c r="W30" s="217"/>
      <c r="X30" s="217">
        <f>X31+X32+X33</f>
        <v>0</v>
      </c>
      <c r="Y30" s="217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</row>
    <row r="31" spans="1:42" s="1" customFormat="1" ht="12.75">
      <c r="A31" s="213" t="s">
        <v>63</v>
      </c>
      <c r="B31" s="213"/>
      <c r="C31" s="213"/>
      <c r="D31" s="213"/>
      <c r="E31" s="213"/>
      <c r="F31" s="47"/>
      <c r="G31" s="47">
        <v>111</v>
      </c>
      <c r="H31" s="197">
        <f>J31+L31+N31+P31+R31+T31+V31</f>
        <v>2780898.09</v>
      </c>
      <c r="I31" s="197"/>
      <c r="J31" s="197"/>
      <c r="K31" s="197"/>
      <c r="L31" s="197">
        <f>2304934+80000+89061.09+200000-27000</f>
        <v>2646995.09</v>
      </c>
      <c r="M31" s="197"/>
      <c r="N31" s="197"/>
      <c r="O31" s="197"/>
      <c r="P31" s="197"/>
      <c r="Q31" s="197"/>
      <c r="R31" s="197">
        <f>120490+13413</f>
        <v>133903</v>
      </c>
      <c r="S31" s="197"/>
      <c r="T31" s="197"/>
      <c r="U31" s="197"/>
      <c r="V31" s="197"/>
      <c r="W31" s="197"/>
      <c r="X31" s="197"/>
      <c r="Y31" s="197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</row>
    <row r="32" spans="1:42" s="1" customFormat="1" ht="12.75">
      <c r="A32" s="213" t="s">
        <v>64</v>
      </c>
      <c r="B32" s="213"/>
      <c r="C32" s="213"/>
      <c r="D32" s="213"/>
      <c r="E32" s="213"/>
      <c r="F32" s="47"/>
      <c r="G32" s="47">
        <v>112</v>
      </c>
      <c r="H32" s="197">
        <f t="shared" ref="H32:H33" si="26">J32+L32+N32+P32+R32+T32+V32</f>
        <v>33700</v>
      </c>
      <c r="I32" s="197"/>
      <c r="J32" s="197"/>
      <c r="K32" s="197"/>
      <c r="L32" s="197">
        <f>95106-50000-11406</f>
        <v>33700</v>
      </c>
      <c r="M32" s="197"/>
      <c r="N32" s="197"/>
      <c r="O32" s="197"/>
      <c r="P32" s="197"/>
      <c r="Q32" s="197"/>
      <c r="R32" s="197"/>
      <c r="S32" s="197"/>
      <c r="T32" s="197"/>
      <c r="U32" s="197"/>
      <c r="V32" s="197"/>
      <c r="W32" s="197"/>
      <c r="X32" s="197"/>
      <c r="Y32" s="197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</row>
    <row r="33" spans="1:42" s="1" customFormat="1" ht="12.75">
      <c r="A33" s="213" t="s">
        <v>65</v>
      </c>
      <c r="B33" s="213"/>
      <c r="C33" s="213"/>
      <c r="D33" s="213"/>
      <c r="E33" s="213"/>
      <c r="F33" s="47"/>
      <c r="G33" s="47">
        <v>119</v>
      </c>
      <c r="H33" s="197">
        <f t="shared" si="26"/>
        <v>840877.54</v>
      </c>
      <c r="I33" s="197"/>
      <c r="J33" s="197"/>
      <c r="K33" s="197"/>
      <c r="L33" s="197">
        <f>696091+20000+20000+64347.54</f>
        <v>800438.54</v>
      </c>
      <c r="M33" s="197"/>
      <c r="N33" s="197"/>
      <c r="O33" s="197"/>
      <c r="P33" s="197"/>
      <c r="Q33" s="197"/>
      <c r="R33" s="197">
        <f>36388+4051</f>
        <v>40439</v>
      </c>
      <c r="S33" s="197"/>
      <c r="T33" s="197"/>
      <c r="U33" s="197"/>
      <c r="V33" s="197"/>
      <c r="W33" s="197"/>
      <c r="X33" s="197"/>
      <c r="Y33" s="197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</row>
    <row r="34" spans="1:42" s="1" customFormat="1" ht="12.75">
      <c r="A34" s="223" t="s">
        <v>115</v>
      </c>
      <c r="B34" s="224"/>
      <c r="C34" s="224"/>
      <c r="D34" s="224"/>
      <c r="E34" s="225"/>
      <c r="F34" s="21">
        <v>212</v>
      </c>
      <c r="G34" s="21">
        <v>113</v>
      </c>
      <c r="H34" s="217">
        <f>J34+L34+N34+P34+R34+T34+V34</f>
        <v>239720</v>
      </c>
      <c r="I34" s="217"/>
      <c r="J34" s="217"/>
      <c r="K34" s="217"/>
      <c r="L34" s="217">
        <f>209000-77988.91-9061.09-7000</f>
        <v>114950</v>
      </c>
      <c r="M34" s="217"/>
      <c r="N34" s="217"/>
      <c r="O34" s="217"/>
      <c r="P34" s="217"/>
      <c r="Q34" s="217"/>
      <c r="R34" s="217"/>
      <c r="S34" s="217"/>
      <c r="T34" s="217"/>
      <c r="U34" s="217"/>
      <c r="V34" s="217">
        <v>124770</v>
      </c>
      <c r="W34" s="217"/>
      <c r="X34" s="217"/>
      <c r="Y34" s="217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</row>
    <row r="35" spans="1:42" s="1" customFormat="1" ht="13.5" customHeight="1">
      <c r="A35" s="219" t="s">
        <v>45</v>
      </c>
      <c r="B35" s="219"/>
      <c r="C35" s="219"/>
      <c r="D35" s="219"/>
      <c r="E35" s="219"/>
      <c r="F35" s="45">
        <v>220</v>
      </c>
      <c r="G35" s="45"/>
      <c r="H35" s="172">
        <f>J35+L35+N35+P35+R35+T35+V35</f>
        <v>0</v>
      </c>
      <c r="I35" s="172"/>
      <c r="J35" s="172"/>
      <c r="K35" s="172"/>
      <c r="L35" s="172"/>
      <c r="M35" s="172"/>
      <c r="N35" s="172"/>
      <c r="O35" s="172"/>
      <c r="P35" s="172"/>
      <c r="Q35" s="172"/>
      <c r="R35" s="172"/>
      <c r="S35" s="172"/>
      <c r="T35" s="172"/>
      <c r="U35" s="172"/>
      <c r="V35" s="172"/>
      <c r="W35" s="172"/>
      <c r="X35" s="172"/>
      <c r="Y35" s="172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</row>
    <row r="36" spans="1:42" s="1" customFormat="1" ht="13.5" customHeight="1">
      <c r="A36" s="219" t="s">
        <v>46</v>
      </c>
      <c r="B36" s="219"/>
      <c r="C36" s="219"/>
      <c r="D36" s="219"/>
      <c r="E36" s="219"/>
      <c r="F36" s="220">
        <v>230</v>
      </c>
      <c r="G36" s="220">
        <v>850</v>
      </c>
      <c r="H36" s="173">
        <f>J36+L36+N36+P36+R36+T36+V36</f>
        <v>1281.9100000000001</v>
      </c>
      <c r="I36" s="174"/>
      <c r="J36" s="173">
        <f>J38+J39+J40</f>
        <v>0</v>
      </c>
      <c r="K36" s="174"/>
      <c r="L36" s="173">
        <f t="shared" ref="L36" si="27">L38+L39+L40</f>
        <v>1281.9100000000001</v>
      </c>
      <c r="M36" s="174"/>
      <c r="N36" s="173">
        <f t="shared" ref="N36" si="28">N38+N39+N40</f>
        <v>0</v>
      </c>
      <c r="O36" s="174"/>
      <c r="P36" s="173">
        <f t="shared" ref="P36" si="29">P38+P39+P40</f>
        <v>0</v>
      </c>
      <c r="Q36" s="174"/>
      <c r="R36" s="173">
        <f t="shared" ref="R36" si="30">R38+R39+R40</f>
        <v>0</v>
      </c>
      <c r="S36" s="174"/>
      <c r="T36" s="173">
        <f t="shared" ref="T36" si="31">T38+T39+T40</f>
        <v>0</v>
      </c>
      <c r="U36" s="174"/>
      <c r="V36" s="173">
        <f t="shared" ref="V36" si="32">V38+V39+V40</f>
        <v>0</v>
      </c>
      <c r="W36" s="174"/>
      <c r="X36" s="173">
        <f t="shared" ref="X36" si="33">X38+X39+X40</f>
        <v>0</v>
      </c>
      <c r="Y36" s="174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</row>
    <row r="37" spans="1:42" s="1" customFormat="1" ht="13.15" customHeight="1">
      <c r="A37" s="206" t="s">
        <v>6</v>
      </c>
      <c r="B37" s="206"/>
      <c r="C37" s="206"/>
      <c r="D37" s="206"/>
      <c r="E37" s="206"/>
      <c r="F37" s="221"/>
      <c r="G37" s="221"/>
      <c r="H37" s="175"/>
      <c r="I37" s="176"/>
      <c r="J37" s="175"/>
      <c r="K37" s="176"/>
      <c r="L37" s="175"/>
      <c r="M37" s="176"/>
      <c r="N37" s="175"/>
      <c r="O37" s="176"/>
      <c r="P37" s="175"/>
      <c r="Q37" s="176"/>
      <c r="R37" s="175"/>
      <c r="S37" s="176"/>
      <c r="T37" s="175"/>
      <c r="U37" s="176"/>
      <c r="V37" s="175"/>
      <c r="W37" s="176"/>
      <c r="X37" s="175"/>
      <c r="Y37" s="176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</row>
    <row r="38" spans="1:42" s="1" customFormat="1" ht="12.75">
      <c r="A38" s="213" t="s">
        <v>116</v>
      </c>
      <c r="B38" s="213"/>
      <c r="C38" s="213"/>
      <c r="D38" s="213"/>
      <c r="E38" s="213"/>
      <c r="F38" s="94"/>
      <c r="G38" s="94">
        <v>851</v>
      </c>
      <c r="H38" s="197"/>
      <c r="I38" s="197"/>
      <c r="J38" s="197"/>
      <c r="K38" s="197"/>
      <c r="L38" s="197"/>
      <c r="M38" s="197"/>
      <c r="N38" s="197"/>
      <c r="O38" s="197"/>
      <c r="P38" s="197"/>
      <c r="Q38" s="197"/>
      <c r="R38" s="197"/>
      <c r="S38" s="197"/>
      <c r="T38" s="197"/>
      <c r="U38" s="197"/>
      <c r="V38" s="197"/>
      <c r="W38" s="197"/>
      <c r="X38" s="197"/>
      <c r="Y38" s="197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</row>
    <row r="39" spans="1:42" s="1" customFormat="1" ht="12.75">
      <c r="A39" s="213" t="s">
        <v>116</v>
      </c>
      <c r="B39" s="213"/>
      <c r="C39" s="213"/>
      <c r="D39" s="213"/>
      <c r="E39" s="213"/>
      <c r="F39" s="94"/>
      <c r="G39" s="94">
        <v>853</v>
      </c>
      <c r="H39" s="197"/>
      <c r="I39" s="197"/>
      <c r="J39" s="197"/>
      <c r="K39" s="197"/>
      <c r="L39" s="197">
        <f>1193+88.91</f>
        <v>1281.9100000000001</v>
      </c>
      <c r="M39" s="197"/>
      <c r="N39" s="197"/>
      <c r="O39" s="197"/>
      <c r="P39" s="197"/>
      <c r="Q39" s="197"/>
      <c r="R39" s="197"/>
      <c r="S39" s="197"/>
      <c r="T39" s="197"/>
      <c r="U39" s="197"/>
      <c r="V39" s="197"/>
      <c r="W39" s="197"/>
      <c r="X39" s="197"/>
      <c r="Y39" s="197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</row>
    <row r="40" spans="1:42" s="1" customFormat="1" ht="12.75">
      <c r="A40" s="213" t="s">
        <v>117</v>
      </c>
      <c r="B40" s="213"/>
      <c r="C40" s="213"/>
      <c r="D40" s="213"/>
      <c r="E40" s="213"/>
      <c r="F40" s="94"/>
      <c r="G40" s="94">
        <v>853</v>
      </c>
      <c r="H40" s="197"/>
      <c r="I40" s="197"/>
      <c r="J40" s="197"/>
      <c r="K40" s="197"/>
      <c r="L40" s="197"/>
      <c r="M40" s="197"/>
      <c r="N40" s="197"/>
      <c r="O40" s="197"/>
      <c r="P40" s="197"/>
      <c r="Q40" s="197"/>
      <c r="R40" s="197"/>
      <c r="S40" s="197"/>
      <c r="T40" s="197"/>
      <c r="U40" s="197"/>
      <c r="V40" s="197"/>
      <c r="W40" s="197"/>
      <c r="X40" s="197"/>
      <c r="Y40" s="197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</row>
    <row r="41" spans="1:42" s="1" customFormat="1" ht="13.5" customHeight="1">
      <c r="A41" s="219" t="s">
        <v>47</v>
      </c>
      <c r="B41" s="219"/>
      <c r="C41" s="219"/>
      <c r="D41" s="219"/>
      <c r="E41" s="219"/>
      <c r="F41" s="45">
        <v>240</v>
      </c>
      <c r="G41" s="45"/>
      <c r="H41" s="172">
        <f>J41+L41+N41+P41+R41+T41+V41</f>
        <v>0</v>
      </c>
      <c r="I41" s="172"/>
      <c r="J41" s="172"/>
      <c r="K41" s="172"/>
      <c r="L41" s="172"/>
      <c r="M41" s="172"/>
      <c r="N41" s="172"/>
      <c r="O41" s="172"/>
      <c r="P41" s="172"/>
      <c r="Q41" s="172"/>
      <c r="R41" s="172"/>
      <c r="S41" s="172"/>
      <c r="T41" s="172"/>
      <c r="U41" s="172"/>
      <c r="V41" s="172"/>
      <c r="W41" s="172"/>
      <c r="X41" s="172"/>
      <c r="Y41" s="172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</row>
    <row r="42" spans="1:42" s="1" customFormat="1" ht="27.6" customHeight="1">
      <c r="A42" s="219" t="s">
        <v>48</v>
      </c>
      <c r="B42" s="219"/>
      <c r="C42" s="219"/>
      <c r="D42" s="219"/>
      <c r="E42" s="219"/>
      <c r="F42" s="220">
        <v>250</v>
      </c>
      <c r="G42" s="220" t="s">
        <v>62</v>
      </c>
      <c r="H42" s="173">
        <f>J42+L42+N42+P42+R42+T42+V42</f>
        <v>0</v>
      </c>
      <c r="I42" s="174"/>
      <c r="J42" s="173">
        <f>J44</f>
        <v>0</v>
      </c>
      <c r="K42" s="174"/>
      <c r="L42" s="173">
        <f t="shared" ref="L42" si="34">L44</f>
        <v>0</v>
      </c>
      <c r="M42" s="174"/>
      <c r="N42" s="173">
        <f t="shared" ref="N42" si="35">N44</f>
        <v>0</v>
      </c>
      <c r="O42" s="174"/>
      <c r="P42" s="173">
        <f t="shared" ref="P42" si="36">P44</f>
        <v>0</v>
      </c>
      <c r="Q42" s="174"/>
      <c r="R42" s="173">
        <f t="shared" ref="R42" si="37">R44</f>
        <v>0</v>
      </c>
      <c r="S42" s="174"/>
      <c r="T42" s="173">
        <f t="shared" ref="T42" si="38">T44</f>
        <v>0</v>
      </c>
      <c r="U42" s="174"/>
      <c r="V42" s="173">
        <f t="shared" ref="V42" si="39">V44</f>
        <v>0</v>
      </c>
      <c r="W42" s="174"/>
      <c r="X42" s="173">
        <f t="shared" ref="X42" si="40">X44</f>
        <v>0</v>
      </c>
      <c r="Y42" s="174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</row>
    <row r="43" spans="1:42" s="1" customFormat="1" ht="13.15" customHeight="1">
      <c r="A43" s="206" t="s">
        <v>6</v>
      </c>
      <c r="B43" s="206"/>
      <c r="C43" s="206"/>
      <c r="D43" s="206"/>
      <c r="E43" s="206"/>
      <c r="F43" s="221"/>
      <c r="G43" s="221"/>
      <c r="H43" s="175"/>
      <c r="I43" s="176"/>
      <c r="J43" s="175"/>
      <c r="K43" s="176"/>
      <c r="L43" s="175"/>
      <c r="M43" s="176"/>
      <c r="N43" s="175"/>
      <c r="O43" s="176"/>
      <c r="P43" s="175"/>
      <c r="Q43" s="176"/>
      <c r="R43" s="175"/>
      <c r="S43" s="176"/>
      <c r="T43" s="175"/>
      <c r="U43" s="176"/>
      <c r="V43" s="175"/>
      <c r="W43" s="176"/>
      <c r="X43" s="175"/>
      <c r="Y43" s="176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</row>
    <row r="44" spans="1:42" s="1" customFormat="1" ht="12.75">
      <c r="A44" s="213" t="s">
        <v>49</v>
      </c>
      <c r="B44" s="213"/>
      <c r="C44" s="213"/>
      <c r="D44" s="213"/>
      <c r="E44" s="213"/>
      <c r="F44" s="47"/>
      <c r="G44" s="47"/>
      <c r="H44" s="197">
        <f>J44+L44+N44+P44+R44+T44+V44</f>
        <v>0</v>
      </c>
      <c r="I44" s="197"/>
      <c r="J44" s="197"/>
      <c r="K44" s="197"/>
      <c r="L44" s="197"/>
      <c r="M44" s="197"/>
      <c r="N44" s="197"/>
      <c r="O44" s="197"/>
      <c r="P44" s="197"/>
      <c r="Q44" s="197"/>
      <c r="R44" s="197"/>
      <c r="S44" s="197"/>
      <c r="T44" s="197"/>
      <c r="U44" s="197"/>
      <c r="V44" s="197"/>
      <c r="W44" s="197"/>
      <c r="X44" s="197"/>
      <c r="Y44" s="197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</row>
    <row r="45" spans="1:42" s="1" customFormat="1" ht="13.5" customHeight="1">
      <c r="A45" s="219" t="s">
        <v>50</v>
      </c>
      <c r="B45" s="219"/>
      <c r="C45" s="219"/>
      <c r="D45" s="219"/>
      <c r="E45" s="219"/>
      <c r="F45" s="220">
        <v>260</v>
      </c>
      <c r="G45" s="220">
        <v>244</v>
      </c>
      <c r="H45" s="173">
        <f>J45+L45+N45+P45+R45+T45+V45</f>
        <v>289767.40000000002</v>
      </c>
      <c r="I45" s="174"/>
      <c r="J45" s="173">
        <f>J47+J48+J49+J50+J51+J52+J53+J55+J56</f>
        <v>0</v>
      </c>
      <c r="K45" s="174"/>
      <c r="L45" s="173">
        <f>L47+L48+L49+L50+L51+L52+L53+L55+L56+L54</f>
        <v>156767.4</v>
      </c>
      <c r="M45" s="174"/>
      <c r="N45" s="173">
        <f>N47+N48+N49+N50+N51+N52+N53+N55+N56</f>
        <v>0</v>
      </c>
      <c r="O45" s="174"/>
      <c r="P45" s="173">
        <f>P47+P48+P49+P50+P51+P52+P53+P55+P56</f>
        <v>0</v>
      </c>
      <c r="Q45" s="174"/>
      <c r="R45" s="173">
        <f>R47+R48+R49+R50+R51+R52+R53+R55+R56</f>
        <v>0</v>
      </c>
      <c r="S45" s="174"/>
      <c r="T45" s="173">
        <f>T47+T48+T49+T50+T51+T52+T53+T55+T56</f>
        <v>0</v>
      </c>
      <c r="U45" s="174"/>
      <c r="V45" s="173">
        <f>V47+V48+V49+V50+V51+V52+V53+V55+V56</f>
        <v>133000</v>
      </c>
      <c r="W45" s="174"/>
      <c r="X45" s="173">
        <f>X47+X48+X49+X50+X51+X52+X53+X55+X56</f>
        <v>0</v>
      </c>
      <c r="Y45" s="174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</row>
    <row r="46" spans="1:42" s="1" customFormat="1" ht="13.15" customHeight="1">
      <c r="A46" s="206" t="s">
        <v>6</v>
      </c>
      <c r="B46" s="206"/>
      <c r="C46" s="206"/>
      <c r="D46" s="206"/>
      <c r="E46" s="206"/>
      <c r="F46" s="221"/>
      <c r="G46" s="221"/>
      <c r="H46" s="175"/>
      <c r="I46" s="176"/>
      <c r="J46" s="175"/>
      <c r="K46" s="176"/>
      <c r="L46" s="175"/>
      <c r="M46" s="176"/>
      <c r="N46" s="175"/>
      <c r="O46" s="176"/>
      <c r="P46" s="175"/>
      <c r="Q46" s="176"/>
      <c r="R46" s="175"/>
      <c r="S46" s="176"/>
      <c r="T46" s="175"/>
      <c r="U46" s="176"/>
      <c r="V46" s="175"/>
      <c r="W46" s="176"/>
      <c r="X46" s="175"/>
      <c r="Y46" s="176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</row>
    <row r="47" spans="1:42" s="1" customFormat="1" ht="12.75">
      <c r="A47" s="213" t="s">
        <v>51</v>
      </c>
      <c r="B47" s="213"/>
      <c r="C47" s="213"/>
      <c r="D47" s="213"/>
      <c r="E47" s="213"/>
      <c r="F47" s="47"/>
      <c r="G47" s="47">
        <v>244</v>
      </c>
      <c r="H47" s="197">
        <f>J47+L47+N47+P47+R47+T47+V47</f>
        <v>0</v>
      </c>
      <c r="I47" s="197"/>
      <c r="J47" s="197"/>
      <c r="K47" s="197"/>
      <c r="L47" s="197"/>
      <c r="M47" s="197"/>
      <c r="N47" s="197"/>
      <c r="O47" s="197"/>
      <c r="P47" s="197"/>
      <c r="Q47" s="197"/>
      <c r="R47" s="197"/>
      <c r="S47" s="197"/>
      <c r="T47" s="197"/>
      <c r="U47" s="197"/>
      <c r="V47" s="197"/>
      <c r="W47" s="197"/>
      <c r="X47" s="197"/>
      <c r="Y47" s="197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</row>
    <row r="48" spans="1:42" s="1" customFormat="1" ht="12.75">
      <c r="A48" s="213" t="s">
        <v>52</v>
      </c>
      <c r="B48" s="213"/>
      <c r="C48" s="213"/>
      <c r="D48" s="213"/>
      <c r="E48" s="213"/>
      <c r="F48" s="47"/>
      <c r="G48" s="47">
        <v>244</v>
      </c>
      <c r="H48" s="197">
        <f t="shared" ref="H48:H56" si="41">J48+L48+N48+P48+R48+T48+V48</f>
        <v>0</v>
      </c>
      <c r="I48" s="197"/>
      <c r="J48" s="197"/>
      <c r="K48" s="197"/>
      <c r="L48" s="197"/>
      <c r="M48" s="197"/>
      <c r="N48" s="197"/>
      <c r="O48" s="197"/>
      <c r="P48" s="197"/>
      <c r="Q48" s="197"/>
      <c r="R48" s="197"/>
      <c r="S48" s="197"/>
      <c r="T48" s="197"/>
      <c r="U48" s="197"/>
      <c r="V48" s="197"/>
      <c r="W48" s="197"/>
      <c r="X48" s="197"/>
      <c r="Y48" s="197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</row>
    <row r="49" spans="1:42" s="1" customFormat="1" ht="12.75">
      <c r="A49" s="213" t="s">
        <v>53</v>
      </c>
      <c r="B49" s="213"/>
      <c r="C49" s="213"/>
      <c r="D49" s="213"/>
      <c r="E49" s="213"/>
      <c r="F49" s="47"/>
      <c r="G49" s="47">
        <v>244</v>
      </c>
      <c r="H49" s="197">
        <f t="shared" si="41"/>
        <v>0</v>
      </c>
      <c r="I49" s="197"/>
      <c r="J49" s="197"/>
      <c r="K49" s="197"/>
      <c r="L49" s="197"/>
      <c r="M49" s="197"/>
      <c r="N49" s="197"/>
      <c r="O49" s="197"/>
      <c r="P49" s="197"/>
      <c r="Q49" s="197"/>
      <c r="R49" s="197"/>
      <c r="S49" s="197"/>
      <c r="T49" s="197"/>
      <c r="U49" s="197"/>
      <c r="V49" s="197"/>
      <c r="W49" s="197"/>
      <c r="X49" s="197"/>
      <c r="Y49" s="197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</row>
    <row r="50" spans="1:42" s="1" customFormat="1" ht="12.75">
      <c r="A50" s="213" t="s">
        <v>54</v>
      </c>
      <c r="B50" s="213"/>
      <c r="C50" s="213"/>
      <c r="D50" s="213"/>
      <c r="E50" s="213"/>
      <c r="F50" s="47"/>
      <c r="G50" s="47">
        <v>244</v>
      </c>
      <c r="H50" s="197">
        <f t="shared" si="41"/>
        <v>0</v>
      </c>
      <c r="I50" s="197"/>
      <c r="J50" s="197"/>
      <c r="K50" s="197"/>
      <c r="L50" s="197"/>
      <c r="M50" s="197"/>
      <c r="N50" s="197"/>
      <c r="O50" s="197"/>
      <c r="P50" s="197"/>
      <c r="Q50" s="197"/>
      <c r="R50" s="197"/>
      <c r="S50" s="197"/>
      <c r="T50" s="197"/>
      <c r="U50" s="197"/>
      <c r="V50" s="197"/>
      <c r="W50" s="197"/>
      <c r="X50" s="197"/>
      <c r="Y50" s="197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</row>
    <row r="51" spans="1:42" s="1" customFormat="1" ht="12.75">
      <c r="A51" s="213" t="s">
        <v>55</v>
      </c>
      <c r="B51" s="213"/>
      <c r="C51" s="213"/>
      <c r="D51" s="213"/>
      <c r="E51" s="213"/>
      <c r="F51" s="47"/>
      <c r="G51" s="47">
        <v>244</v>
      </c>
      <c r="H51" s="197">
        <f t="shared" si="41"/>
        <v>0</v>
      </c>
      <c r="I51" s="197"/>
      <c r="J51" s="197"/>
      <c r="K51" s="197"/>
      <c r="L51" s="197">
        <f>22100-22100</f>
        <v>0</v>
      </c>
      <c r="M51" s="197"/>
      <c r="N51" s="197"/>
      <c r="O51" s="197"/>
      <c r="P51" s="197"/>
      <c r="Q51" s="197"/>
      <c r="R51" s="197"/>
      <c r="S51" s="197"/>
      <c r="T51" s="197"/>
      <c r="U51" s="197"/>
      <c r="V51" s="197"/>
      <c r="W51" s="197"/>
      <c r="X51" s="197"/>
      <c r="Y51" s="197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</row>
    <row r="52" spans="1:42" s="1" customFormat="1" ht="12.75">
      <c r="A52" s="213" t="s">
        <v>56</v>
      </c>
      <c r="B52" s="213"/>
      <c r="C52" s="213"/>
      <c r="D52" s="213"/>
      <c r="E52" s="213"/>
      <c r="F52" s="47"/>
      <c r="G52" s="47">
        <v>244</v>
      </c>
      <c r="H52" s="197">
        <f t="shared" si="41"/>
        <v>32230.42</v>
      </c>
      <c r="I52" s="197"/>
      <c r="J52" s="197"/>
      <c r="K52" s="197"/>
      <c r="L52" s="197">
        <f>39000-10000-2769.58</f>
        <v>26230.42</v>
      </c>
      <c r="M52" s="197"/>
      <c r="N52" s="197"/>
      <c r="O52" s="197"/>
      <c r="P52" s="197"/>
      <c r="Q52" s="197"/>
      <c r="R52" s="197"/>
      <c r="S52" s="197"/>
      <c r="T52" s="197"/>
      <c r="U52" s="197"/>
      <c r="V52" s="197">
        <v>6000</v>
      </c>
      <c r="W52" s="197"/>
      <c r="X52" s="197"/>
      <c r="Y52" s="197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</row>
    <row r="53" spans="1:42" s="1" customFormat="1" ht="12.75">
      <c r="A53" s="213" t="s">
        <v>114</v>
      </c>
      <c r="B53" s="213"/>
      <c r="C53" s="213"/>
      <c r="D53" s="213"/>
      <c r="E53" s="213"/>
      <c r="F53" s="47"/>
      <c r="G53" s="47">
        <v>244</v>
      </c>
      <c r="H53" s="197">
        <f t="shared" si="41"/>
        <v>205820</v>
      </c>
      <c r="I53" s="197"/>
      <c r="J53" s="197"/>
      <c r="K53" s="197"/>
      <c r="L53" s="197">
        <f>130500-40000-11680</f>
        <v>78820</v>
      </c>
      <c r="M53" s="197"/>
      <c r="N53" s="197"/>
      <c r="O53" s="197"/>
      <c r="P53" s="197"/>
      <c r="Q53" s="197"/>
      <c r="R53" s="197"/>
      <c r="S53" s="197"/>
      <c r="T53" s="197"/>
      <c r="U53" s="197"/>
      <c r="V53" s="197">
        <v>127000</v>
      </c>
      <c r="W53" s="197"/>
      <c r="X53" s="197"/>
      <c r="Y53" s="197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</row>
    <row r="54" spans="1:42" s="1" customFormat="1" ht="12.75" hidden="1">
      <c r="A54" s="213" t="s">
        <v>57</v>
      </c>
      <c r="B54" s="213"/>
      <c r="C54" s="213"/>
      <c r="D54" s="213"/>
      <c r="E54" s="213"/>
      <c r="F54" s="47"/>
      <c r="G54" s="47">
        <v>113</v>
      </c>
      <c r="H54" s="197">
        <f t="shared" si="41"/>
        <v>0</v>
      </c>
      <c r="I54" s="197"/>
      <c r="J54" s="197"/>
      <c r="K54" s="197"/>
      <c r="L54" s="197"/>
      <c r="M54" s="197"/>
      <c r="N54" s="197"/>
      <c r="O54" s="197"/>
      <c r="P54" s="197"/>
      <c r="Q54" s="197"/>
      <c r="R54" s="197"/>
      <c r="S54" s="197"/>
      <c r="T54" s="197"/>
      <c r="U54" s="197"/>
      <c r="V54" s="197"/>
      <c r="W54" s="197"/>
      <c r="X54" s="197"/>
      <c r="Y54" s="197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</row>
    <row r="55" spans="1:42" s="1" customFormat="1" ht="12.75">
      <c r="A55" s="213" t="s">
        <v>58</v>
      </c>
      <c r="B55" s="213"/>
      <c r="C55" s="213"/>
      <c r="D55" s="213"/>
      <c r="E55" s="213"/>
      <c r="F55" s="47"/>
      <c r="G55" s="47">
        <v>244</v>
      </c>
      <c r="H55" s="197">
        <f t="shared" si="41"/>
        <v>0</v>
      </c>
      <c r="I55" s="197"/>
      <c r="J55" s="197"/>
      <c r="K55" s="197"/>
      <c r="L55" s="197">
        <v>0</v>
      </c>
      <c r="M55" s="197"/>
      <c r="N55" s="197"/>
      <c r="O55" s="197"/>
      <c r="P55" s="197"/>
      <c r="Q55" s="197"/>
      <c r="R55" s="197"/>
      <c r="S55" s="197"/>
      <c r="T55" s="197"/>
      <c r="U55" s="197"/>
      <c r="V55" s="197"/>
      <c r="W55" s="197"/>
      <c r="X55" s="197"/>
      <c r="Y55" s="197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</row>
    <row r="56" spans="1:42" s="1" customFormat="1" ht="12.75">
      <c r="A56" s="213" t="s">
        <v>59</v>
      </c>
      <c r="B56" s="213"/>
      <c r="C56" s="213"/>
      <c r="D56" s="213"/>
      <c r="E56" s="213"/>
      <c r="F56" s="47"/>
      <c r="G56" s="47">
        <v>244</v>
      </c>
      <c r="H56" s="197">
        <f t="shared" si="41"/>
        <v>51716.98</v>
      </c>
      <c r="I56" s="197"/>
      <c r="J56" s="197"/>
      <c r="K56" s="197"/>
      <c r="L56" s="197">
        <f>56208.94-4491.96</f>
        <v>51716.98</v>
      </c>
      <c r="M56" s="197"/>
      <c r="N56" s="197"/>
      <c r="O56" s="197"/>
      <c r="P56" s="197"/>
      <c r="Q56" s="197"/>
      <c r="R56" s="197"/>
      <c r="S56" s="197"/>
      <c r="T56" s="197"/>
      <c r="U56" s="197"/>
      <c r="V56" s="197"/>
      <c r="W56" s="197"/>
      <c r="X56" s="197"/>
      <c r="Y56" s="197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</row>
    <row r="57" spans="1:42" s="1" customFormat="1" ht="4.5" customHeight="1">
      <c r="A57" s="210"/>
      <c r="B57" s="210"/>
      <c r="C57" s="210"/>
      <c r="D57" s="210"/>
      <c r="E57" s="210"/>
      <c r="F57" s="46"/>
      <c r="G57" s="46"/>
      <c r="H57" s="197"/>
      <c r="I57" s="197"/>
      <c r="J57" s="197"/>
      <c r="K57" s="197"/>
      <c r="L57" s="197"/>
      <c r="M57" s="197"/>
      <c r="N57" s="197"/>
      <c r="O57" s="197"/>
      <c r="P57" s="197"/>
      <c r="Q57" s="197"/>
      <c r="R57" s="197"/>
      <c r="S57" s="197"/>
      <c r="T57" s="197"/>
      <c r="U57" s="197"/>
      <c r="V57" s="197"/>
      <c r="W57" s="197"/>
      <c r="X57" s="197"/>
      <c r="Y57" s="197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</row>
    <row r="58" spans="1:42" s="1" customFormat="1" ht="13.5">
      <c r="A58" s="227" t="s">
        <v>60</v>
      </c>
      <c r="B58" s="227"/>
      <c r="C58" s="227"/>
      <c r="D58" s="227"/>
      <c r="E58" s="227"/>
      <c r="F58" s="22">
        <v>500</v>
      </c>
      <c r="G58" s="22" t="s">
        <v>62</v>
      </c>
      <c r="H58" s="226">
        <f>J58+L58+N58+P58+R58+T58+V58</f>
        <v>208.94</v>
      </c>
      <c r="I58" s="226"/>
      <c r="J58" s="226"/>
      <c r="K58" s="226"/>
      <c r="L58" s="226">
        <v>208.94</v>
      </c>
      <c r="M58" s="226"/>
      <c r="N58" s="226"/>
      <c r="O58" s="226"/>
      <c r="P58" s="226"/>
      <c r="Q58" s="226"/>
      <c r="R58" s="226"/>
      <c r="S58" s="226"/>
      <c r="T58" s="226"/>
      <c r="U58" s="226"/>
      <c r="V58" s="226"/>
      <c r="W58" s="226"/>
      <c r="X58" s="226"/>
      <c r="Y58" s="226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</row>
    <row r="59" spans="1:42" s="1" customFormat="1" ht="13.5">
      <c r="A59" s="227" t="s">
        <v>61</v>
      </c>
      <c r="B59" s="227"/>
      <c r="C59" s="227"/>
      <c r="D59" s="227"/>
      <c r="E59" s="227"/>
      <c r="F59" s="22">
        <v>600</v>
      </c>
      <c r="G59" s="22" t="s">
        <v>62</v>
      </c>
      <c r="H59" s="226">
        <f>J59+L59+N59+P59+R59+T59+V59</f>
        <v>0</v>
      </c>
      <c r="I59" s="226"/>
      <c r="J59" s="226">
        <f>J58+J12-J26</f>
        <v>0</v>
      </c>
      <c r="K59" s="226"/>
      <c r="L59" s="226">
        <f>L58+L12-L26</f>
        <v>0</v>
      </c>
      <c r="M59" s="226"/>
      <c r="N59" s="226">
        <f>N58+N12-N26</f>
        <v>0</v>
      </c>
      <c r="O59" s="226"/>
      <c r="P59" s="226">
        <f>P58+P12-P26</f>
        <v>0</v>
      </c>
      <c r="Q59" s="226"/>
      <c r="R59" s="226">
        <f>R58+R12-R26</f>
        <v>0</v>
      </c>
      <c r="S59" s="226"/>
      <c r="T59" s="226">
        <f>T58+T12-T26</f>
        <v>0</v>
      </c>
      <c r="U59" s="226"/>
      <c r="V59" s="226">
        <f>V58+V12-V26</f>
        <v>0</v>
      </c>
      <c r="W59" s="226"/>
      <c r="X59" s="226">
        <f>X58+X12-X26</f>
        <v>0</v>
      </c>
      <c r="Y59" s="226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</row>
    <row r="60" spans="1:42" s="1" customFormat="1" ht="13.5">
      <c r="A60" s="50"/>
      <c r="B60" s="50"/>
      <c r="C60" s="50"/>
      <c r="D60" s="50"/>
      <c r="E60" s="50"/>
      <c r="F60" s="53"/>
      <c r="G60" s="53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</row>
    <row r="61" spans="1:42" s="1" customFormat="1" ht="11.25" customHeight="1"/>
    <row r="62" spans="1:42" s="1" customFormat="1" ht="12.75">
      <c r="C62" s="170" t="s">
        <v>8</v>
      </c>
      <c r="D62" s="170"/>
      <c r="E62" s="170"/>
      <c r="F62" s="170"/>
      <c r="G62" s="170"/>
      <c r="H62" s="170"/>
      <c r="I62" s="170"/>
      <c r="J62" s="170"/>
      <c r="K62" s="170"/>
      <c r="L62" s="170"/>
      <c r="M62" s="170"/>
      <c r="N62" s="169"/>
      <c r="O62" s="169"/>
      <c r="P62" s="169"/>
      <c r="Q62" s="171" t="s">
        <v>167</v>
      </c>
      <c r="R62" s="171"/>
      <c r="S62" s="171"/>
      <c r="T62" s="171"/>
      <c r="U62" s="3"/>
      <c r="V62" s="3" t="s">
        <v>20</v>
      </c>
      <c r="W62" s="3"/>
      <c r="X62" s="3"/>
      <c r="Y62" s="3"/>
      <c r="Z62" s="3"/>
      <c r="AA62" s="3"/>
      <c r="AB62" s="3"/>
      <c r="AC62" s="3"/>
    </row>
    <row r="63" spans="1:42" s="1" customFormat="1" ht="12.75"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5"/>
      <c r="O63" s="55"/>
      <c r="P63" s="55"/>
      <c r="Q63" s="52"/>
      <c r="R63" s="52"/>
      <c r="S63" s="52"/>
      <c r="T63" s="52"/>
      <c r="U63" s="3"/>
      <c r="V63" s="3"/>
      <c r="W63" s="3"/>
      <c r="X63" s="3"/>
      <c r="Y63" s="3"/>
      <c r="Z63" s="3"/>
      <c r="AA63" s="3"/>
      <c r="AB63" s="3"/>
      <c r="AC63" s="3"/>
    </row>
    <row r="64" spans="1:42" s="1" customFormat="1" ht="11.25" customHeight="1">
      <c r="C64" s="20"/>
      <c r="D64" s="49"/>
      <c r="E64" s="49"/>
      <c r="F64" s="49"/>
      <c r="G64" s="49"/>
      <c r="H64" s="49"/>
      <c r="I64" s="8"/>
      <c r="J64" s="8"/>
      <c r="K64" s="8"/>
      <c r="L64" s="8"/>
      <c r="M64" s="8"/>
      <c r="N64" s="168" t="s">
        <v>0</v>
      </c>
      <c r="O64" s="168"/>
      <c r="P64" s="168"/>
      <c r="T64" s="3"/>
      <c r="U64" s="3"/>
      <c r="V64" s="3"/>
      <c r="W64" s="3"/>
      <c r="X64" s="3"/>
      <c r="Y64" s="3"/>
      <c r="Z64" s="3"/>
      <c r="AA64" s="3"/>
      <c r="AB64" s="3"/>
      <c r="AC64" s="3"/>
    </row>
    <row r="65" spans="1:29" s="1" customFormat="1" ht="12.75">
      <c r="C65" s="170" t="s">
        <v>12</v>
      </c>
      <c r="D65" s="170"/>
      <c r="E65" s="170"/>
      <c r="F65" s="170"/>
      <c r="G65" s="170"/>
      <c r="H65" s="170"/>
      <c r="I65" s="170"/>
      <c r="J65" s="170"/>
      <c r="K65" s="170"/>
      <c r="L65" s="170"/>
      <c r="M65" s="170"/>
      <c r="N65" s="169"/>
      <c r="O65" s="169"/>
      <c r="P65" s="169"/>
      <c r="Q65" s="171" t="s">
        <v>14</v>
      </c>
      <c r="R65" s="171"/>
      <c r="S65" s="171"/>
      <c r="T65" s="171"/>
      <c r="U65" s="3"/>
      <c r="V65" s="3"/>
      <c r="W65" s="3"/>
      <c r="X65" s="3"/>
      <c r="Y65" s="3"/>
      <c r="Z65" s="3"/>
      <c r="AA65" s="3"/>
      <c r="AB65" s="3"/>
      <c r="AC65" s="3"/>
    </row>
    <row r="66" spans="1:29" s="1" customFormat="1" ht="12.75"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5"/>
      <c r="O66" s="55"/>
      <c r="P66" s="55"/>
      <c r="Q66" s="52"/>
      <c r="R66" s="52"/>
      <c r="S66" s="52"/>
      <c r="T66" s="52"/>
      <c r="U66" s="3"/>
      <c r="V66" s="3"/>
      <c r="W66" s="3"/>
      <c r="X66" s="3"/>
      <c r="Y66" s="3"/>
      <c r="Z66" s="3"/>
      <c r="AA66" s="3"/>
      <c r="AB66" s="3"/>
      <c r="AC66" s="3"/>
    </row>
    <row r="67" spans="1:29" s="1" customFormat="1" ht="11.25" customHeight="1">
      <c r="C67" s="20"/>
      <c r="D67" s="49"/>
      <c r="E67" s="49"/>
      <c r="F67" s="49"/>
      <c r="G67" s="49"/>
      <c r="H67" s="49"/>
      <c r="I67" s="8"/>
      <c r="J67" s="8"/>
      <c r="K67" s="8"/>
      <c r="L67" s="8"/>
      <c r="M67" s="8"/>
      <c r="N67" s="168" t="s">
        <v>0</v>
      </c>
      <c r="O67" s="168"/>
      <c r="P67" s="168"/>
      <c r="T67" s="3"/>
      <c r="U67" s="3"/>
      <c r="V67" s="3"/>
      <c r="W67" s="3"/>
      <c r="X67" s="3"/>
      <c r="Y67" s="3"/>
      <c r="Z67" s="3"/>
      <c r="AA67" s="3"/>
      <c r="AB67" s="3"/>
      <c r="AC67" s="3"/>
    </row>
    <row r="68" spans="1:29" s="1" customFormat="1" ht="12.75">
      <c r="C68" s="170" t="s">
        <v>13</v>
      </c>
      <c r="D68" s="170"/>
      <c r="E68" s="170"/>
      <c r="F68" s="170"/>
      <c r="G68" s="170"/>
      <c r="H68" s="170"/>
      <c r="I68" s="170"/>
      <c r="J68" s="170"/>
      <c r="K68" s="170"/>
      <c r="L68" s="170"/>
      <c r="M68" s="170"/>
      <c r="N68" s="169"/>
      <c r="O68" s="169"/>
      <c r="P68" s="169"/>
      <c r="Q68" s="171" t="s">
        <v>10</v>
      </c>
      <c r="R68" s="171"/>
      <c r="S68" s="171"/>
      <c r="T68" s="171"/>
      <c r="U68" s="3"/>
      <c r="V68" s="3"/>
      <c r="W68" s="3"/>
      <c r="X68" s="3"/>
      <c r="Y68" s="3"/>
      <c r="Z68" s="3"/>
      <c r="AA68" s="3"/>
      <c r="AB68" s="3"/>
      <c r="AC68" s="3"/>
    </row>
    <row r="69" spans="1:29" s="1" customFormat="1" ht="12.75"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5"/>
      <c r="O69" s="55"/>
      <c r="P69" s="55"/>
      <c r="Q69" s="52"/>
      <c r="R69" s="52"/>
      <c r="S69" s="52"/>
      <c r="T69" s="52"/>
      <c r="U69" s="3"/>
      <c r="V69" s="3"/>
      <c r="W69" s="3"/>
      <c r="X69" s="3"/>
      <c r="Y69" s="3"/>
      <c r="Z69" s="3"/>
      <c r="AA69" s="3"/>
      <c r="AB69" s="3"/>
      <c r="AC69" s="3"/>
    </row>
    <row r="70" spans="1:29" s="1" customFormat="1" ht="11.25" customHeight="1">
      <c r="C70" s="20"/>
      <c r="D70" s="49"/>
      <c r="E70" s="49"/>
      <c r="F70" s="49"/>
      <c r="G70" s="49"/>
      <c r="H70" s="49"/>
      <c r="I70" s="8"/>
      <c r="J70" s="8"/>
      <c r="K70" s="8"/>
      <c r="L70" s="8"/>
      <c r="M70" s="8"/>
      <c r="N70" s="168" t="s">
        <v>0</v>
      </c>
      <c r="O70" s="168"/>
      <c r="P70" s="168"/>
      <c r="T70" s="3"/>
      <c r="U70" s="3"/>
      <c r="V70" s="3"/>
      <c r="W70" s="3"/>
      <c r="X70" s="3"/>
      <c r="Y70" s="3"/>
      <c r="Z70" s="3"/>
      <c r="AA70" s="3"/>
      <c r="AB70" s="3"/>
      <c r="AC70" s="3"/>
    </row>
    <row r="71" spans="1:29" s="1" customFormat="1" ht="12.75">
      <c r="C71" s="170" t="s">
        <v>9</v>
      </c>
      <c r="D71" s="170"/>
      <c r="E71" s="170"/>
      <c r="F71" s="170"/>
      <c r="G71" s="170"/>
      <c r="H71" s="170"/>
      <c r="I71" s="170"/>
      <c r="J71" s="170"/>
      <c r="K71" s="170"/>
      <c r="L71" s="170"/>
      <c r="M71" s="170"/>
      <c r="N71" s="169"/>
      <c r="O71" s="169"/>
      <c r="P71" s="169"/>
      <c r="Q71" s="171" t="s">
        <v>66</v>
      </c>
      <c r="R71" s="171"/>
      <c r="S71" s="171"/>
      <c r="T71" s="171"/>
      <c r="U71" s="3"/>
      <c r="V71" s="3"/>
      <c r="W71" s="3"/>
      <c r="X71" s="3"/>
      <c r="Y71" s="3"/>
      <c r="Z71" s="3"/>
      <c r="AA71" s="3"/>
      <c r="AB71" s="3"/>
      <c r="AC71" s="3"/>
    </row>
    <row r="72" spans="1:29" s="1" customFormat="1" ht="12.75">
      <c r="D72" s="4"/>
      <c r="E72" s="4"/>
      <c r="F72" s="4"/>
      <c r="G72" s="4"/>
      <c r="H72" s="4"/>
      <c r="I72" s="3"/>
      <c r="J72" s="3"/>
      <c r="K72" s="3"/>
      <c r="L72" s="3"/>
      <c r="M72" s="3"/>
      <c r="N72" s="167" t="s">
        <v>0</v>
      </c>
      <c r="O72" s="167"/>
      <c r="P72" s="167"/>
      <c r="T72" s="3"/>
      <c r="U72" s="3"/>
      <c r="V72" s="3"/>
      <c r="W72" s="3"/>
      <c r="X72" s="3"/>
      <c r="Y72" s="3"/>
      <c r="Z72" s="3"/>
      <c r="AA72" s="3"/>
      <c r="AB72" s="3"/>
      <c r="AC72" s="3"/>
    </row>
    <row r="73" spans="1:29">
      <c r="A73" s="1"/>
      <c r="B73" s="1"/>
      <c r="C73" s="20"/>
      <c r="D73" s="49"/>
      <c r="E73" s="49"/>
      <c r="F73" s="49"/>
      <c r="G73" s="49"/>
      <c r="H73" s="49"/>
      <c r="I73" s="8"/>
      <c r="J73" s="8"/>
      <c r="K73" s="8"/>
      <c r="L73" s="8"/>
      <c r="M73" s="8"/>
      <c r="N73" s="167"/>
      <c r="O73" s="167"/>
      <c r="P73" s="167"/>
      <c r="Q73" s="1"/>
      <c r="R73" s="1"/>
      <c r="S73" s="1"/>
      <c r="T73" s="3"/>
      <c r="U73" s="3"/>
      <c r="V73" s="3"/>
      <c r="W73" s="3"/>
      <c r="X73" s="3"/>
      <c r="Y73" s="3"/>
    </row>
    <row r="74" spans="1:29">
      <c r="A74" s="1"/>
      <c r="B74" s="1"/>
      <c r="C74" s="3"/>
      <c r="D74" s="3"/>
      <c r="E74" s="3"/>
      <c r="F74" s="3"/>
      <c r="G74" s="3"/>
    </row>
    <row r="75" spans="1:29">
      <c r="A75" s="1"/>
      <c r="B75" s="1"/>
      <c r="C75" s="3"/>
      <c r="D75" s="3"/>
      <c r="E75" s="3"/>
      <c r="F75" s="3"/>
      <c r="G75" s="3"/>
    </row>
  </sheetData>
  <mergeCells count="479">
    <mergeCell ref="A59:E59"/>
    <mergeCell ref="H59:I59"/>
    <mergeCell ref="J59:K59"/>
    <mergeCell ref="L59:M59"/>
    <mergeCell ref="N59:O59"/>
    <mergeCell ref="P59:Q59"/>
    <mergeCell ref="R59:S59"/>
    <mergeCell ref="T59:U59"/>
    <mergeCell ref="V59:W59"/>
    <mergeCell ref="A42:E42"/>
    <mergeCell ref="A43:E43"/>
    <mergeCell ref="T42:U43"/>
    <mergeCell ref="T36:U37"/>
    <mergeCell ref="J48:K48"/>
    <mergeCell ref="A47:E47"/>
    <mergeCell ref="V51:W51"/>
    <mergeCell ref="X51:Y51"/>
    <mergeCell ref="L48:M48"/>
    <mergeCell ref="N48:O48"/>
    <mergeCell ref="P48:Q48"/>
    <mergeCell ref="X42:Y43"/>
    <mergeCell ref="A45:E45"/>
    <mergeCell ref="R51:S51"/>
    <mergeCell ref="T51:U51"/>
    <mergeCell ref="F45:F46"/>
    <mergeCell ref="G45:G46"/>
    <mergeCell ref="H45:I46"/>
    <mergeCell ref="J45:K46"/>
    <mergeCell ref="L45:M46"/>
    <mergeCell ref="N45:O46"/>
    <mergeCell ref="P45:Q46"/>
    <mergeCell ref="R45:S46"/>
    <mergeCell ref="L50:M50"/>
    <mergeCell ref="P58:Q58"/>
    <mergeCell ref="R58:S58"/>
    <mergeCell ref="H57:I57"/>
    <mergeCell ref="J57:K57"/>
    <mergeCell ref="L57:M57"/>
    <mergeCell ref="N57:O57"/>
    <mergeCell ref="P57:Q57"/>
    <mergeCell ref="R57:S57"/>
    <mergeCell ref="A57:E57"/>
    <mergeCell ref="A58:E58"/>
    <mergeCell ref="H58:I58"/>
    <mergeCell ref="J58:K58"/>
    <mergeCell ref="L58:M58"/>
    <mergeCell ref="N58:O58"/>
    <mergeCell ref="T58:U58"/>
    <mergeCell ref="V58:W58"/>
    <mergeCell ref="X58:Y58"/>
    <mergeCell ref="X59:Y59"/>
    <mergeCell ref="X56:Y56"/>
    <mergeCell ref="R54:S54"/>
    <mergeCell ref="T54:U54"/>
    <mergeCell ref="V54:W54"/>
    <mergeCell ref="X54:Y54"/>
    <mergeCell ref="X55:Y55"/>
    <mergeCell ref="T57:U57"/>
    <mergeCell ref="V57:W57"/>
    <mergeCell ref="X57:Y57"/>
    <mergeCell ref="A56:E56"/>
    <mergeCell ref="H56:I56"/>
    <mergeCell ref="J56:K56"/>
    <mergeCell ref="L56:M56"/>
    <mergeCell ref="N56:O56"/>
    <mergeCell ref="P56:Q56"/>
    <mergeCell ref="A54:E54"/>
    <mergeCell ref="H54:I54"/>
    <mergeCell ref="J54:K54"/>
    <mergeCell ref="L54:M54"/>
    <mergeCell ref="N54:O54"/>
    <mergeCell ref="P54:Q54"/>
    <mergeCell ref="A55:E55"/>
    <mergeCell ref="H55:I55"/>
    <mergeCell ref="J55:K55"/>
    <mergeCell ref="L55:M55"/>
    <mergeCell ref="N55:O55"/>
    <mergeCell ref="P55:Q55"/>
    <mergeCell ref="R52:S52"/>
    <mergeCell ref="T52:U52"/>
    <mergeCell ref="V52:W52"/>
    <mergeCell ref="R56:S56"/>
    <mergeCell ref="T56:U56"/>
    <mergeCell ref="V56:W56"/>
    <mergeCell ref="R53:S53"/>
    <mergeCell ref="T53:U53"/>
    <mergeCell ref="V53:W53"/>
    <mergeCell ref="R55:S55"/>
    <mergeCell ref="T55:U55"/>
    <mergeCell ref="V55:W55"/>
    <mergeCell ref="N50:O50"/>
    <mergeCell ref="P50:Q50"/>
    <mergeCell ref="A53:E53"/>
    <mergeCell ref="H53:I53"/>
    <mergeCell ref="J53:K53"/>
    <mergeCell ref="L53:M53"/>
    <mergeCell ref="N53:O53"/>
    <mergeCell ref="P53:Q53"/>
    <mergeCell ref="A51:E51"/>
    <mergeCell ref="H51:I51"/>
    <mergeCell ref="J51:K51"/>
    <mergeCell ref="L51:M51"/>
    <mergeCell ref="N51:O51"/>
    <mergeCell ref="P51:Q51"/>
    <mergeCell ref="L52:M52"/>
    <mergeCell ref="N52:O52"/>
    <mergeCell ref="P52:Q52"/>
    <mergeCell ref="N36:O37"/>
    <mergeCell ref="P36:Q37"/>
    <mergeCell ref="R36:S37"/>
    <mergeCell ref="X52:Y52"/>
    <mergeCell ref="X53:Y53"/>
    <mergeCell ref="A52:E52"/>
    <mergeCell ref="H52:I52"/>
    <mergeCell ref="J52:K52"/>
    <mergeCell ref="T48:U48"/>
    <mergeCell ref="V48:W48"/>
    <mergeCell ref="T49:U49"/>
    <mergeCell ref="V49:W49"/>
    <mergeCell ref="X49:Y49"/>
    <mergeCell ref="A49:E49"/>
    <mergeCell ref="H49:I49"/>
    <mergeCell ref="J49:K49"/>
    <mergeCell ref="L49:M49"/>
    <mergeCell ref="N49:O49"/>
    <mergeCell ref="P49:Q49"/>
    <mergeCell ref="A48:E48"/>
    <mergeCell ref="H48:I48"/>
    <mergeCell ref="A50:E50"/>
    <mergeCell ref="H50:I50"/>
    <mergeCell ref="J50:K50"/>
    <mergeCell ref="F42:F43"/>
    <mergeCell ref="G42:G43"/>
    <mergeCell ref="H42:I43"/>
    <mergeCell ref="J42:K43"/>
    <mergeCell ref="L42:M43"/>
    <mergeCell ref="N42:O43"/>
    <mergeCell ref="P42:Q43"/>
    <mergeCell ref="R42:S43"/>
    <mergeCell ref="X39:Y39"/>
    <mergeCell ref="L39:M39"/>
    <mergeCell ref="N39:O39"/>
    <mergeCell ref="P39:Q39"/>
    <mergeCell ref="R39:S39"/>
    <mergeCell ref="T39:U39"/>
    <mergeCell ref="V39:W39"/>
    <mergeCell ref="V36:W37"/>
    <mergeCell ref="X36:Y37"/>
    <mergeCell ref="T31:U31"/>
    <mergeCell ref="A41:E41"/>
    <mergeCell ref="H41:I41"/>
    <mergeCell ref="J41:K41"/>
    <mergeCell ref="L41:M41"/>
    <mergeCell ref="N41:O41"/>
    <mergeCell ref="P41:Q41"/>
    <mergeCell ref="R41:S41"/>
    <mergeCell ref="T41:U41"/>
    <mergeCell ref="V41:W41"/>
    <mergeCell ref="A36:E36"/>
    <mergeCell ref="F36:F37"/>
    <mergeCell ref="G36:G37"/>
    <mergeCell ref="H36:I37"/>
    <mergeCell ref="J36:K37"/>
    <mergeCell ref="L36:M37"/>
    <mergeCell ref="T32:U32"/>
    <mergeCell ref="V32:W32"/>
    <mergeCell ref="X32:Y32"/>
    <mergeCell ref="A37:E37"/>
    <mergeCell ref="R35:S35"/>
    <mergeCell ref="T35:U35"/>
    <mergeCell ref="V35:W35"/>
    <mergeCell ref="X35:Y35"/>
    <mergeCell ref="A35:E35"/>
    <mergeCell ref="H35:I35"/>
    <mergeCell ref="J35:K35"/>
    <mergeCell ref="L35:M35"/>
    <mergeCell ref="N35:O35"/>
    <mergeCell ref="P35:Q35"/>
    <mergeCell ref="V34:W34"/>
    <mergeCell ref="X34:Y34"/>
    <mergeCell ref="R34:S34"/>
    <mergeCell ref="T34:U34"/>
    <mergeCell ref="A34:E34"/>
    <mergeCell ref="H34:I34"/>
    <mergeCell ref="J34:K34"/>
    <mergeCell ref="L34:M34"/>
    <mergeCell ref="N34:O34"/>
    <mergeCell ref="P34:Q34"/>
    <mergeCell ref="V33:W33"/>
    <mergeCell ref="X33:Y33"/>
    <mergeCell ref="V31:W31"/>
    <mergeCell ref="X31:Y31"/>
    <mergeCell ref="A32:E32"/>
    <mergeCell ref="H32:I32"/>
    <mergeCell ref="J32:K32"/>
    <mergeCell ref="L32:M32"/>
    <mergeCell ref="N32:O32"/>
    <mergeCell ref="P32:Q32"/>
    <mergeCell ref="R32:S32"/>
    <mergeCell ref="A33:E33"/>
    <mergeCell ref="H33:I33"/>
    <mergeCell ref="J33:K33"/>
    <mergeCell ref="L33:M33"/>
    <mergeCell ref="N33:O33"/>
    <mergeCell ref="P33:Q33"/>
    <mergeCell ref="R33:S33"/>
    <mergeCell ref="T33:U33"/>
    <mergeCell ref="A31:E31"/>
    <mergeCell ref="H31:I31"/>
    <mergeCell ref="J31:K31"/>
    <mergeCell ref="L31:M31"/>
    <mergeCell ref="N31:O31"/>
    <mergeCell ref="X28:Y29"/>
    <mergeCell ref="A29:E29"/>
    <mergeCell ref="A30:E30"/>
    <mergeCell ref="H30:I30"/>
    <mergeCell ref="J30:K30"/>
    <mergeCell ref="L30:M30"/>
    <mergeCell ref="N30:O30"/>
    <mergeCell ref="P30:Q30"/>
    <mergeCell ref="R30:S30"/>
    <mergeCell ref="T30:U30"/>
    <mergeCell ref="L28:M29"/>
    <mergeCell ref="N28:O29"/>
    <mergeCell ref="P28:Q29"/>
    <mergeCell ref="R28:S29"/>
    <mergeCell ref="P31:Q31"/>
    <mergeCell ref="R31:S31"/>
    <mergeCell ref="V30:W30"/>
    <mergeCell ref="X30:Y30"/>
    <mergeCell ref="A20:E20"/>
    <mergeCell ref="H20:I20"/>
    <mergeCell ref="J20:K20"/>
    <mergeCell ref="L20:M20"/>
    <mergeCell ref="N20:O20"/>
    <mergeCell ref="P20:Q20"/>
    <mergeCell ref="X23:Y23"/>
    <mergeCell ref="A27:E27"/>
    <mergeCell ref="F26:F27"/>
    <mergeCell ref="T28:U29"/>
    <mergeCell ref="V28:W29"/>
    <mergeCell ref="A28:E28"/>
    <mergeCell ref="F28:F29"/>
    <mergeCell ref="G28:G29"/>
    <mergeCell ref="H28:I29"/>
    <mergeCell ref="J28:K29"/>
    <mergeCell ref="R25:S25"/>
    <mergeCell ref="T25:U25"/>
    <mergeCell ref="V25:W25"/>
    <mergeCell ref="H26:I27"/>
    <mergeCell ref="A23:E23"/>
    <mergeCell ref="H23:I23"/>
    <mergeCell ref="J23:K23"/>
    <mergeCell ref="L23:M23"/>
    <mergeCell ref="N23:O23"/>
    <mergeCell ref="P23:Q23"/>
    <mergeCell ref="A17:E17"/>
    <mergeCell ref="H17:I17"/>
    <mergeCell ref="J17:K17"/>
    <mergeCell ref="L17:M17"/>
    <mergeCell ref="N17:O17"/>
    <mergeCell ref="P17:Q17"/>
    <mergeCell ref="A19:E19"/>
    <mergeCell ref="H19:I19"/>
    <mergeCell ref="J19:K19"/>
    <mergeCell ref="L19:M19"/>
    <mergeCell ref="A21:E21"/>
    <mergeCell ref="H21:I21"/>
    <mergeCell ref="J21:K21"/>
    <mergeCell ref="L21:M21"/>
    <mergeCell ref="N21:O21"/>
    <mergeCell ref="P21:Q21"/>
    <mergeCell ref="A22:E22"/>
    <mergeCell ref="J22:K22"/>
    <mergeCell ref="P18:Q18"/>
    <mergeCell ref="R18:S18"/>
    <mergeCell ref="T18:U18"/>
    <mergeCell ref="R17:S17"/>
    <mergeCell ref="T17:U17"/>
    <mergeCell ref="A16:E16"/>
    <mergeCell ref="H16:I16"/>
    <mergeCell ref="J16:K16"/>
    <mergeCell ref="L16:M16"/>
    <mergeCell ref="N16:O16"/>
    <mergeCell ref="P16:Q16"/>
    <mergeCell ref="R16:S16"/>
    <mergeCell ref="T16:U16"/>
    <mergeCell ref="R50:S50"/>
    <mergeCell ref="T50:U50"/>
    <mergeCell ref="V50:W50"/>
    <mergeCell ref="X50:Y50"/>
    <mergeCell ref="R49:S49"/>
    <mergeCell ref="A14:E14"/>
    <mergeCell ref="A15:E15"/>
    <mergeCell ref="H15:I15"/>
    <mergeCell ref="J15:K15"/>
    <mergeCell ref="L15:M15"/>
    <mergeCell ref="N15:O15"/>
    <mergeCell ref="P15:Q15"/>
    <mergeCell ref="X14:Y14"/>
    <mergeCell ref="L14:M14"/>
    <mergeCell ref="N14:O14"/>
    <mergeCell ref="P14:Q14"/>
    <mergeCell ref="R14:S14"/>
    <mergeCell ref="T14:U14"/>
    <mergeCell ref="H14:I14"/>
    <mergeCell ref="J14:K14"/>
    <mergeCell ref="R15:S15"/>
    <mergeCell ref="T15:U15"/>
    <mergeCell ref="A18:E18"/>
    <mergeCell ref="H18:I18"/>
    <mergeCell ref="A46:E46"/>
    <mergeCell ref="V44:W44"/>
    <mergeCell ref="X44:Y44"/>
    <mergeCell ref="A44:E44"/>
    <mergeCell ref="H44:I44"/>
    <mergeCell ref="J44:K44"/>
    <mergeCell ref="L44:M44"/>
    <mergeCell ref="N44:O44"/>
    <mergeCell ref="P44:Q44"/>
    <mergeCell ref="R44:S44"/>
    <mergeCell ref="T44:U44"/>
    <mergeCell ref="T45:U46"/>
    <mergeCell ref="V45:W46"/>
    <mergeCell ref="X45:Y46"/>
    <mergeCell ref="H47:I47"/>
    <mergeCell ref="J47:K47"/>
    <mergeCell ref="L47:M47"/>
    <mergeCell ref="N47:O47"/>
    <mergeCell ref="P47:Q47"/>
    <mergeCell ref="R47:S47"/>
    <mergeCell ref="T47:U47"/>
    <mergeCell ref="V47:W47"/>
    <mergeCell ref="X47:Y47"/>
    <mergeCell ref="X48:Y48"/>
    <mergeCell ref="R48:S48"/>
    <mergeCell ref="R40:S40"/>
    <mergeCell ref="T40:U40"/>
    <mergeCell ref="V40:W40"/>
    <mergeCell ref="X40:Y40"/>
    <mergeCell ref="R38:S38"/>
    <mergeCell ref="T38:U38"/>
    <mergeCell ref="V38:W38"/>
    <mergeCell ref="X38:Y38"/>
    <mergeCell ref="V42:W43"/>
    <mergeCell ref="X41:Y41"/>
    <mergeCell ref="A40:E40"/>
    <mergeCell ref="H40:I40"/>
    <mergeCell ref="J40:K40"/>
    <mergeCell ref="L40:M40"/>
    <mergeCell ref="N40:O40"/>
    <mergeCell ref="P40:Q40"/>
    <mergeCell ref="A38:E38"/>
    <mergeCell ref="H38:I38"/>
    <mergeCell ref="J38:K38"/>
    <mergeCell ref="L38:M38"/>
    <mergeCell ref="N38:O38"/>
    <mergeCell ref="P38:Q38"/>
    <mergeCell ref="A39:E39"/>
    <mergeCell ref="H39:I39"/>
    <mergeCell ref="J39:K39"/>
    <mergeCell ref="J26:K27"/>
    <mergeCell ref="L26:M27"/>
    <mergeCell ref="N26:O27"/>
    <mergeCell ref="P26:Q27"/>
    <mergeCell ref="R26:S27"/>
    <mergeCell ref="X25:Y25"/>
    <mergeCell ref="A26:E26"/>
    <mergeCell ref="A25:E25"/>
    <mergeCell ref="H25:I25"/>
    <mergeCell ref="J25:K25"/>
    <mergeCell ref="L25:M25"/>
    <mergeCell ref="N25:O25"/>
    <mergeCell ref="P25:Q25"/>
    <mergeCell ref="T26:U27"/>
    <mergeCell ref="V26:W27"/>
    <mergeCell ref="X26:Y27"/>
    <mergeCell ref="G26:G27"/>
    <mergeCell ref="R24:S24"/>
    <mergeCell ref="T24:U24"/>
    <mergeCell ref="V24:W24"/>
    <mergeCell ref="X24:Y24"/>
    <mergeCell ref="A24:E24"/>
    <mergeCell ref="H24:I24"/>
    <mergeCell ref="J24:K24"/>
    <mergeCell ref="L24:M24"/>
    <mergeCell ref="N24:O24"/>
    <mergeCell ref="P24:Q24"/>
    <mergeCell ref="L22:M22"/>
    <mergeCell ref="N22:O22"/>
    <mergeCell ref="P22:Q22"/>
    <mergeCell ref="V22:W22"/>
    <mergeCell ref="X22:Y22"/>
    <mergeCell ref="H22:I22"/>
    <mergeCell ref="R21:S21"/>
    <mergeCell ref="T21:U21"/>
    <mergeCell ref="V21:W21"/>
    <mergeCell ref="X21:Y21"/>
    <mergeCell ref="R22:S22"/>
    <mergeCell ref="T22:U22"/>
    <mergeCell ref="V20:W20"/>
    <mergeCell ref="X20:Y20"/>
    <mergeCell ref="V16:W16"/>
    <mergeCell ref="X16:Y16"/>
    <mergeCell ref="V15:W15"/>
    <mergeCell ref="X15:Y15"/>
    <mergeCell ref="R20:S20"/>
    <mergeCell ref="T20:U20"/>
    <mergeCell ref="X17:Y17"/>
    <mergeCell ref="X18:Y18"/>
    <mergeCell ref="R19:S19"/>
    <mergeCell ref="T19:U19"/>
    <mergeCell ref="V17:W17"/>
    <mergeCell ref="V18:W18"/>
    <mergeCell ref="T10:U10"/>
    <mergeCell ref="J8:Q10"/>
    <mergeCell ref="A1:Y1"/>
    <mergeCell ref="A2:Y2"/>
    <mergeCell ref="A3:Y3"/>
    <mergeCell ref="V19:W19"/>
    <mergeCell ref="X19:Y19"/>
    <mergeCell ref="X12:Y13"/>
    <mergeCell ref="J11:Q11"/>
    <mergeCell ref="R11:U11"/>
    <mergeCell ref="P19:Q19"/>
    <mergeCell ref="N19:O19"/>
    <mergeCell ref="V14:W14"/>
    <mergeCell ref="L12:M13"/>
    <mergeCell ref="N12:O13"/>
    <mergeCell ref="A4:Y4"/>
    <mergeCell ref="F12:F13"/>
    <mergeCell ref="G12:G13"/>
    <mergeCell ref="A13:E13"/>
    <mergeCell ref="P12:Q13"/>
    <mergeCell ref="R12:S13"/>
    <mergeCell ref="J18:K18"/>
    <mergeCell ref="L18:M18"/>
    <mergeCell ref="N18:O18"/>
    <mergeCell ref="R23:S23"/>
    <mergeCell ref="T23:U23"/>
    <mergeCell ref="V23:W23"/>
    <mergeCell ref="H12:I13"/>
    <mergeCell ref="J12:K13"/>
    <mergeCell ref="T12:U13"/>
    <mergeCell ref="V12:W13"/>
    <mergeCell ref="A5:Y5"/>
    <mergeCell ref="A6:E10"/>
    <mergeCell ref="F6:F10"/>
    <mergeCell ref="G6:G10"/>
    <mergeCell ref="H6:Y6"/>
    <mergeCell ref="H7:I10"/>
    <mergeCell ref="J7:Y7"/>
    <mergeCell ref="R8:U9"/>
    <mergeCell ref="V8:Y8"/>
    <mergeCell ref="A12:E12"/>
    <mergeCell ref="V11:W11"/>
    <mergeCell ref="X11:Y11"/>
    <mergeCell ref="A11:E11"/>
    <mergeCell ref="H11:I11"/>
    <mergeCell ref="V9:W10"/>
    <mergeCell ref="X9:Y10"/>
    <mergeCell ref="R10:S10"/>
    <mergeCell ref="N73:P73"/>
    <mergeCell ref="N70:P70"/>
    <mergeCell ref="N71:P71"/>
    <mergeCell ref="N72:P72"/>
    <mergeCell ref="C71:M71"/>
    <mergeCell ref="Q71:T71"/>
    <mergeCell ref="C62:M62"/>
    <mergeCell ref="N62:P62"/>
    <mergeCell ref="Q62:T62"/>
    <mergeCell ref="N64:P64"/>
    <mergeCell ref="C65:M65"/>
    <mergeCell ref="N65:P65"/>
    <mergeCell ref="Q65:T65"/>
    <mergeCell ref="C68:M68"/>
    <mergeCell ref="Q68:T68"/>
    <mergeCell ref="N67:P67"/>
    <mergeCell ref="N68:P68"/>
  </mergeCells>
  <pageMargins left="0.31496062992125984" right="0.31496062992125984" top="0.27559055118110237" bottom="0.27559055118110237" header="0" footer="0"/>
  <pageSetup paperSize="9" scale="78" orientation="landscape" verticalDpi="0" r:id="rId1"/>
  <rowBreaks count="1" manualBreakCount="1">
    <brk id="4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9"/>
  <sheetViews>
    <sheetView workbookViewId="0">
      <selection activeCell="Y15" sqref="Y15:AE16"/>
    </sheetView>
  </sheetViews>
  <sheetFormatPr defaultRowHeight="15"/>
  <cols>
    <col min="1" max="1" width="16" style="25" customWidth="1"/>
    <col min="2" max="2" width="6.85546875" style="25" customWidth="1"/>
    <col min="3" max="3" width="7.85546875" style="25" customWidth="1"/>
    <col min="4" max="4" width="2.28515625" style="25" customWidth="1"/>
    <col min="5" max="9" width="1.7109375" style="25" customWidth="1"/>
    <col min="10" max="10" width="1" style="25" customWidth="1"/>
    <col min="11" max="11" width="2.28515625" style="25" customWidth="1"/>
    <col min="12" max="16" width="1.7109375" style="25" customWidth="1"/>
    <col min="17" max="17" width="1" style="25" customWidth="1"/>
    <col min="18" max="18" width="2.28515625" style="25" customWidth="1"/>
    <col min="19" max="19" width="2" style="25" customWidth="1"/>
    <col min="20" max="23" width="1.7109375" style="25" customWidth="1"/>
    <col min="24" max="24" width="1" style="25" customWidth="1"/>
    <col min="25" max="25" width="2.28515625" style="25" customWidth="1"/>
    <col min="26" max="30" width="1.7109375" style="25" customWidth="1"/>
    <col min="31" max="31" width="1" style="25" customWidth="1"/>
    <col min="32" max="32" width="2.28515625" style="25" customWidth="1"/>
    <col min="33" max="37" width="1.7109375" style="25" customWidth="1"/>
    <col min="38" max="38" width="1" style="25" customWidth="1"/>
    <col min="39" max="39" width="2.28515625" style="25" customWidth="1"/>
    <col min="40" max="44" width="1.7109375" style="25" customWidth="1"/>
    <col min="45" max="45" width="1" style="25" customWidth="1"/>
    <col min="46" max="46" width="2.28515625" style="25" customWidth="1"/>
    <col min="47" max="51" width="1.7109375" style="25" customWidth="1"/>
    <col min="52" max="52" width="1" style="25" customWidth="1"/>
    <col min="53" max="53" width="2.28515625" style="25" customWidth="1"/>
    <col min="54" max="58" width="1.7109375" style="25" customWidth="1"/>
    <col min="59" max="59" width="1" style="25" customWidth="1"/>
    <col min="60" max="60" width="2.28515625" style="25" customWidth="1"/>
    <col min="61" max="65" width="1.7109375" style="25" customWidth="1"/>
    <col min="66" max="67" width="1" style="25" customWidth="1"/>
    <col min="68" max="256" width="9.140625" style="25"/>
    <col min="257" max="257" width="16" style="25" customWidth="1"/>
    <col min="258" max="258" width="6.85546875" style="25" customWidth="1"/>
    <col min="259" max="259" width="7.85546875" style="25" customWidth="1"/>
    <col min="260" max="260" width="2.28515625" style="25" customWidth="1"/>
    <col min="261" max="265" width="1.7109375" style="25" customWidth="1"/>
    <col min="266" max="266" width="1" style="25" customWidth="1"/>
    <col min="267" max="267" width="2.28515625" style="25" customWidth="1"/>
    <col min="268" max="272" width="1.7109375" style="25" customWidth="1"/>
    <col min="273" max="273" width="1" style="25" customWidth="1"/>
    <col min="274" max="274" width="2.28515625" style="25" customWidth="1"/>
    <col min="275" max="275" width="2" style="25" customWidth="1"/>
    <col min="276" max="279" width="1.7109375" style="25" customWidth="1"/>
    <col min="280" max="280" width="1" style="25" customWidth="1"/>
    <col min="281" max="281" width="2.28515625" style="25" customWidth="1"/>
    <col min="282" max="286" width="1.7109375" style="25" customWidth="1"/>
    <col min="287" max="287" width="1" style="25" customWidth="1"/>
    <col min="288" max="288" width="2.28515625" style="25" customWidth="1"/>
    <col min="289" max="293" width="1.7109375" style="25" customWidth="1"/>
    <col min="294" max="294" width="1" style="25" customWidth="1"/>
    <col min="295" max="295" width="2.28515625" style="25" customWidth="1"/>
    <col min="296" max="300" width="1.7109375" style="25" customWidth="1"/>
    <col min="301" max="301" width="1" style="25" customWidth="1"/>
    <col min="302" max="302" width="2.28515625" style="25" customWidth="1"/>
    <col min="303" max="307" width="1.7109375" style="25" customWidth="1"/>
    <col min="308" max="308" width="1" style="25" customWidth="1"/>
    <col min="309" max="309" width="2.28515625" style="25" customWidth="1"/>
    <col min="310" max="314" width="1.7109375" style="25" customWidth="1"/>
    <col min="315" max="315" width="1" style="25" customWidth="1"/>
    <col min="316" max="316" width="2.28515625" style="25" customWidth="1"/>
    <col min="317" max="321" width="1.7109375" style="25" customWidth="1"/>
    <col min="322" max="323" width="1" style="25" customWidth="1"/>
    <col min="324" max="512" width="9.140625" style="25"/>
    <col min="513" max="513" width="16" style="25" customWidth="1"/>
    <col min="514" max="514" width="6.85546875" style="25" customWidth="1"/>
    <col min="515" max="515" width="7.85546875" style="25" customWidth="1"/>
    <col min="516" max="516" width="2.28515625" style="25" customWidth="1"/>
    <col min="517" max="521" width="1.7109375" style="25" customWidth="1"/>
    <col min="522" max="522" width="1" style="25" customWidth="1"/>
    <col min="523" max="523" width="2.28515625" style="25" customWidth="1"/>
    <col min="524" max="528" width="1.7109375" style="25" customWidth="1"/>
    <col min="529" max="529" width="1" style="25" customWidth="1"/>
    <col min="530" max="530" width="2.28515625" style="25" customWidth="1"/>
    <col min="531" max="531" width="2" style="25" customWidth="1"/>
    <col min="532" max="535" width="1.7109375" style="25" customWidth="1"/>
    <col min="536" max="536" width="1" style="25" customWidth="1"/>
    <col min="537" max="537" width="2.28515625" style="25" customWidth="1"/>
    <col min="538" max="542" width="1.7109375" style="25" customWidth="1"/>
    <col min="543" max="543" width="1" style="25" customWidth="1"/>
    <col min="544" max="544" width="2.28515625" style="25" customWidth="1"/>
    <col min="545" max="549" width="1.7109375" style="25" customWidth="1"/>
    <col min="550" max="550" width="1" style="25" customWidth="1"/>
    <col min="551" max="551" width="2.28515625" style="25" customWidth="1"/>
    <col min="552" max="556" width="1.7109375" style="25" customWidth="1"/>
    <col min="557" max="557" width="1" style="25" customWidth="1"/>
    <col min="558" max="558" width="2.28515625" style="25" customWidth="1"/>
    <col min="559" max="563" width="1.7109375" style="25" customWidth="1"/>
    <col min="564" max="564" width="1" style="25" customWidth="1"/>
    <col min="565" max="565" width="2.28515625" style="25" customWidth="1"/>
    <col min="566" max="570" width="1.7109375" style="25" customWidth="1"/>
    <col min="571" max="571" width="1" style="25" customWidth="1"/>
    <col min="572" max="572" width="2.28515625" style="25" customWidth="1"/>
    <col min="573" max="577" width="1.7109375" style="25" customWidth="1"/>
    <col min="578" max="579" width="1" style="25" customWidth="1"/>
    <col min="580" max="768" width="9.140625" style="25"/>
    <col min="769" max="769" width="16" style="25" customWidth="1"/>
    <col min="770" max="770" width="6.85546875" style="25" customWidth="1"/>
    <col min="771" max="771" width="7.85546875" style="25" customWidth="1"/>
    <col min="772" max="772" width="2.28515625" style="25" customWidth="1"/>
    <col min="773" max="777" width="1.7109375" style="25" customWidth="1"/>
    <col min="778" max="778" width="1" style="25" customWidth="1"/>
    <col min="779" max="779" width="2.28515625" style="25" customWidth="1"/>
    <col min="780" max="784" width="1.7109375" style="25" customWidth="1"/>
    <col min="785" max="785" width="1" style="25" customWidth="1"/>
    <col min="786" max="786" width="2.28515625" style="25" customWidth="1"/>
    <col min="787" max="787" width="2" style="25" customWidth="1"/>
    <col min="788" max="791" width="1.7109375" style="25" customWidth="1"/>
    <col min="792" max="792" width="1" style="25" customWidth="1"/>
    <col min="793" max="793" width="2.28515625" style="25" customWidth="1"/>
    <col min="794" max="798" width="1.7109375" style="25" customWidth="1"/>
    <col min="799" max="799" width="1" style="25" customWidth="1"/>
    <col min="800" max="800" width="2.28515625" style="25" customWidth="1"/>
    <col min="801" max="805" width="1.7109375" style="25" customWidth="1"/>
    <col min="806" max="806" width="1" style="25" customWidth="1"/>
    <col min="807" max="807" width="2.28515625" style="25" customWidth="1"/>
    <col min="808" max="812" width="1.7109375" style="25" customWidth="1"/>
    <col min="813" max="813" width="1" style="25" customWidth="1"/>
    <col min="814" max="814" width="2.28515625" style="25" customWidth="1"/>
    <col min="815" max="819" width="1.7109375" style="25" customWidth="1"/>
    <col min="820" max="820" width="1" style="25" customWidth="1"/>
    <col min="821" max="821" width="2.28515625" style="25" customWidth="1"/>
    <col min="822" max="826" width="1.7109375" style="25" customWidth="1"/>
    <col min="827" max="827" width="1" style="25" customWidth="1"/>
    <col min="828" max="828" width="2.28515625" style="25" customWidth="1"/>
    <col min="829" max="833" width="1.7109375" style="25" customWidth="1"/>
    <col min="834" max="835" width="1" style="25" customWidth="1"/>
    <col min="836" max="1024" width="9.140625" style="25"/>
    <col min="1025" max="1025" width="16" style="25" customWidth="1"/>
    <col min="1026" max="1026" width="6.85546875" style="25" customWidth="1"/>
    <col min="1027" max="1027" width="7.85546875" style="25" customWidth="1"/>
    <col min="1028" max="1028" width="2.28515625" style="25" customWidth="1"/>
    <col min="1029" max="1033" width="1.7109375" style="25" customWidth="1"/>
    <col min="1034" max="1034" width="1" style="25" customWidth="1"/>
    <col min="1035" max="1035" width="2.28515625" style="25" customWidth="1"/>
    <col min="1036" max="1040" width="1.7109375" style="25" customWidth="1"/>
    <col min="1041" max="1041" width="1" style="25" customWidth="1"/>
    <col min="1042" max="1042" width="2.28515625" style="25" customWidth="1"/>
    <col min="1043" max="1043" width="2" style="25" customWidth="1"/>
    <col min="1044" max="1047" width="1.7109375" style="25" customWidth="1"/>
    <col min="1048" max="1048" width="1" style="25" customWidth="1"/>
    <col min="1049" max="1049" width="2.28515625" style="25" customWidth="1"/>
    <col min="1050" max="1054" width="1.7109375" style="25" customWidth="1"/>
    <col min="1055" max="1055" width="1" style="25" customWidth="1"/>
    <col min="1056" max="1056" width="2.28515625" style="25" customWidth="1"/>
    <col min="1057" max="1061" width="1.7109375" style="25" customWidth="1"/>
    <col min="1062" max="1062" width="1" style="25" customWidth="1"/>
    <col min="1063" max="1063" width="2.28515625" style="25" customWidth="1"/>
    <col min="1064" max="1068" width="1.7109375" style="25" customWidth="1"/>
    <col min="1069" max="1069" width="1" style="25" customWidth="1"/>
    <col min="1070" max="1070" width="2.28515625" style="25" customWidth="1"/>
    <col min="1071" max="1075" width="1.7109375" style="25" customWidth="1"/>
    <col min="1076" max="1076" width="1" style="25" customWidth="1"/>
    <col min="1077" max="1077" width="2.28515625" style="25" customWidth="1"/>
    <col min="1078" max="1082" width="1.7109375" style="25" customWidth="1"/>
    <col min="1083" max="1083" width="1" style="25" customWidth="1"/>
    <col min="1084" max="1084" width="2.28515625" style="25" customWidth="1"/>
    <col min="1085" max="1089" width="1.7109375" style="25" customWidth="1"/>
    <col min="1090" max="1091" width="1" style="25" customWidth="1"/>
    <col min="1092" max="1280" width="9.140625" style="25"/>
    <col min="1281" max="1281" width="16" style="25" customWidth="1"/>
    <col min="1282" max="1282" width="6.85546875" style="25" customWidth="1"/>
    <col min="1283" max="1283" width="7.85546875" style="25" customWidth="1"/>
    <col min="1284" max="1284" width="2.28515625" style="25" customWidth="1"/>
    <col min="1285" max="1289" width="1.7109375" style="25" customWidth="1"/>
    <col min="1290" max="1290" width="1" style="25" customWidth="1"/>
    <col min="1291" max="1291" width="2.28515625" style="25" customWidth="1"/>
    <col min="1292" max="1296" width="1.7109375" style="25" customWidth="1"/>
    <col min="1297" max="1297" width="1" style="25" customWidth="1"/>
    <col min="1298" max="1298" width="2.28515625" style="25" customWidth="1"/>
    <col min="1299" max="1299" width="2" style="25" customWidth="1"/>
    <col min="1300" max="1303" width="1.7109375" style="25" customWidth="1"/>
    <col min="1304" max="1304" width="1" style="25" customWidth="1"/>
    <col min="1305" max="1305" width="2.28515625" style="25" customWidth="1"/>
    <col min="1306" max="1310" width="1.7109375" style="25" customWidth="1"/>
    <col min="1311" max="1311" width="1" style="25" customWidth="1"/>
    <col min="1312" max="1312" width="2.28515625" style="25" customWidth="1"/>
    <col min="1313" max="1317" width="1.7109375" style="25" customWidth="1"/>
    <col min="1318" max="1318" width="1" style="25" customWidth="1"/>
    <col min="1319" max="1319" width="2.28515625" style="25" customWidth="1"/>
    <col min="1320" max="1324" width="1.7109375" style="25" customWidth="1"/>
    <col min="1325" max="1325" width="1" style="25" customWidth="1"/>
    <col min="1326" max="1326" width="2.28515625" style="25" customWidth="1"/>
    <col min="1327" max="1331" width="1.7109375" style="25" customWidth="1"/>
    <col min="1332" max="1332" width="1" style="25" customWidth="1"/>
    <col min="1333" max="1333" width="2.28515625" style="25" customWidth="1"/>
    <col min="1334" max="1338" width="1.7109375" style="25" customWidth="1"/>
    <col min="1339" max="1339" width="1" style="25" customWidth="1"/>
    <col min="1340" max="1340" width="2.28515625" style="25" customWidth="1"/>
    <col min="1341" max="1345" width="1.7109375" style="25" customWidth="1"/>
    <col min="1346" max="1347" width="1" style="25" customWidth="1"/>
    <col min="1348" max="1536" width="9.140625" style="25"/>
    <col min="1537" max="1537" width="16" style="25" customWidth="1"/>
    <col min="1538" max="1538" width="6.85546875" style="25" customWidth="1"/>
    <col min="1539" max="1539" width="7.85546875" style="25" customWidth="1"/>
    <col min="1540" max="1540" width="2.28515625" style="25" customWidth="1"/>
    <col min="1541" max="1545" width="1.7109375" style="25" customWidth="1"/>
    <col min="1546" max="1546" width="1" style="25" customWidth="1"/>
    <col min="1547" max="1547" width="2.28515625" style="25" customWidth="1"/>
    <col min="1548" max="1552" width="1.7109375" style="25" customWidth="1"/>
    <col min="1553" max="1553" width="1" style="25" customWidth="1"/>
    <col min="1554" max="1554" width="2.28515625" style="25" customWidth="1"/>
    <col min="1555" max="1555" width="2" style="25" customWidth="1"/>
    <col min="1556" max="1559" width="1.7109375" style="25" customWidth="1"/>
    <col min="1560" max="1560" width="1" style="25" customWidth="1"/>
    <col min="1561" max="1561" width="2.28515625" style="25" customWidth="1"/>
    <col min="1562" max="1566" width="1.7109375" style="25" customWidth="1"/>
    <col min="1567" max="1567" width="1" style="25" customWidth="1"/>
    <col min="1568" max="1568" width="2.28515625" style="25" customWidth="1"/>
    <col min="1569" max="1573" width="1.7109375" style="25" customWidth="1"/>
    <col min="1574" max="1574" width="1" style="25" customWidth="1"/>
    <col min="1575" max="1575" width="2.28515625" style="25" customWidth="1"/>
    <col min="1576" max="1580" width="1.7109375" style="25" customWidth="1"/>
    <col min="1581" max="1581" width="1" style="25" customWidth="1"/>
    <col min="1582" max="1582" width="2.28515625" style="25" customWidth="1"/>
    <col min="1583" max="1587" width="1.7109375" style="25" customWidth="1"/>
    <col min="1588" max="1588" width="1" style="25" customWidth="1"/>
    <col min="1589" max="1589" width="2.28515625" style="25" customWidth="1"/>
    <col min="1590" max="1594" width="1.7109375" style="25" customWidth="1"/>
    <col min="1595" max="1595" width="1" style="25" customWidth="1"/>
    <col min="1596" max="1596" width="2.28515625" style="25" customWidth="1"/>
    <col min="1597" max="1601" width="1.7109375" style="25" customWidth="1"/>
    <col min="1602" max="1603" width="1" style="25" customWidth="1"/>
    <col min="1604" max="1792" width="9.140625" style="25"/>
    <col min="1793" max="1793" width="16" style="25" customWidth="1"/>
    <col min="1794" max="1794" width="6.85546875" style="25" customWidth="1"/>
    <col min="1795" max="1795" width="7.85546875" style="25" customWidth="1"/>
    <col min="1796" max="1796" width="2.28515625" style="25" customWidth="1"/>
    <col min="1797" max="1801" width="1.7109375" style="25" customWidth="1"/>
    <col min="1802" max="1802" width="1" style="25" customWidth="1"/>
    <col min="1803" max="1803" width="2.28515625" style="25" customWidth="1"/>
    <col min="1804" max="1808" width="1.7109375" style="25" customWidth="1"/>
    <col min="1809" max="1809" width="1" style="25" customWidth="1"/>
    <col min="1810" max="1810" width="2.28515625" style="25" customWidth="1"/>
    <col min="1811" max="1811" width="2" style="25" customWidth="1"/>
    <col min="1812" max="1815" width="1.7109375" style="25" customWidth="1"/>
    <col min="1816" max="1816" width="1" style="25" customWidth="1"/>
    <col min="1817" max="1817" width="2.28515625" style="25" customWidth="1"/>
    <col min="1818" max="1822" width="1.7109375" style="25" customWidth="1"/>
    <col min="1823" max="1823" width="1" style="25" customWidth="1"/>
    <col min="1824" max="1824" width="2.28515625" style="25" customWidth="1"/>
    <col min="1825" max="1829" width="1.7109375" style="25" customWidth="1"/>
    <col min="1830" max="1830" width="1" style="25" customWidth="1"/>
    <col min="1831" max="1831" width="2.28515625" style="25" customWidth="1"/>
    <col min="1832" max="1836" width="1.7109375" style="25" customWidth="1"/>
    <col min="1837" max="1837" width="1" style="25" customWidth="1"/>
    <col min="1838" max="1838" width="2.28515625" style="25" customWidth="1"/>
    <col min="1839" max="1843" width="1.7109375" style="25" customWidth="1"/>
    <col min="1844" max="1844" width="1" style="25" customWidth="1"/>
    <col min="1845" max="1845" width="2.28515625" style="25" customWidth="1"/>
    <col min="1846" max="1850" width="1.7109375" style="25" customWidth="1"/>
    <col min="1851" max="1851" width="1" style="25" customWidth="1"/>
    <col min="1852" max="1852" width="2.28515625" style="25" customWidth="1"/>
    <col min="1853" max="1857" width="1.7109375" style="25" customWidth="1"/>
    <col min="1858" max="1859" width="1" style="25" customWidth="1"/>
    <col min="1860" max="2048" width="9.140625" style="25"/>
    <col min="2049" max="2049" width="16" style="25" customWidth="1"/>
    <col min="2050" max="2050" width="6.85546875" style="25" customWidth="1"/>
    <col min="2051" max="2051" width="7.85546875" style="25" customWidth="1"/>
    <col min="2052" max="2052" width="2.28515625" style="25" customWidth="1"/>
    <col min="2053" max="2057" width="1.7109375" style="25" customWidth="1"/>
    <col min="2058" max="2058" width="1" style="25" customWidth="1"/>
    <col min="2059" max="2059" width="2.28515625" style="25" customWidth="1"/>
    <col min="2060" max="2064" width="1.7109375" style="25" customWidth="1"/>
    <col min="2065" max="2065" width="1" style="25" customWidth="1"/>
    <col min="2066" max="2066" width="2.28515625" style="25" customWidth="1"/>
    <col min="2067" max="2067" width="2" style="25" customWidth="1"/>
    <col min="2068" max="2071" width="1.7109375" style="25" customWidth="1"/>
    <col min="2072" max="2072" width="1" style="25" customWidth="1"/>
    <col min="2073" max="2073" width="2.28515625" style="25" customWidth="1"/>
    <col min="2074" max="2078" width="1.7109375" style="25" customWidth="1"/>
    <col min="2079" max="2079" width="1" style="25" customWidth="1"/>
    <col min="2080" max="2080" width="2.28515625" style="25" customWidth="1"/>
    <col min="2081" max="2085" width="1.7109375" style="25" customWidth="1"/>
    <col min="2086" max="2086" width="1" style="25" customWidth="1"/>
    <col min="2087" max="2087" width="2.28515625" style="25" customWidth="1"/>
    <col min="2088" max="2092" width="1.7109375" style="25" customWidth="1"/>
    <col min="2093" max="2093" width="1" style="25" customWidth="1"/>
    <col min="2094" max="2094" width="2.28515625" style="25" customWidth="1"/>
    <col min="2095" max="2099" width="1.7109375" style="25" customWidth="1"/>
    <col min="2100" max="2100" width="1" style="25" customWidth="1"/>
    <col min="2101" max="2101" width="2.28515625" style="25" customWidth="1"/>
    <col min="2102" max="2106" width="1.7109375" style="25" customWidth="1"/>
    <col min="2107" max="2107" width="1" style="25" customWidth="1"/>
    <col min="2108" max="2108" width="2.28515625" style="25" customWidth="1"/>
    <col min="2109" max="2113" width="1.7109375" style="25" customWidth="1"/>
    <col min="2114" max="2115" width="1" style="25" customWidth="1"/>
    <col min="2116" max="2304" width="9.140625" style="25"/>
    <col min="2305" max="2305" width="16" style="25" customWidth="1"/>
    <col min="2306" max="2306" width="6.85546875" style="25" customWidth="1"/>
    <col min="2307" max="2307" width="7.85546875" style="25" customWidth="1"/>
    <col min="2308" max="2308" width="2.28515625" style="25" customWidth="1"/>
    <col min="2309" max="2313" width="1.7109375" style="25" customWidth="1"/>
    <col min="2314" max="2314" width="1" style="25" customWidth="1"/>
    <col min="2315" max="2315" width="2.28515625" style="25" customWidth="1"/>
    <col min="2316" max="2320" width="1.7109375" style="25" customWidth="1"/>
    <col min="2321" max="2321" width="1" style="25" customWidth="1"/>
    <col min="2322" max="2322" width="2.28515625" style="25" customWidth="1"/>
    <col min="2323" max="2323" width="2" style="25" customWidth="1"/>
    <col min="2324" max="2327" width="1.7109375" style="25" customWidth="1"/>
    <col min="2328" max="2328" width="1" style="25" customWidth="1"/>
    <col min="2329" max="2329" width="2.28515625" style="25" customWidth="1"/>
    <col min="2330" max="2334" width="1.7109375" style="25" customWidth="1"/>
    <col min="2335" max="2335" width="1" style="25" customWidth="1"/>
    <col min="2336" max="2336" width="2.28515625" style="25" customWidth="1"/>
    <col min="2337" max="2341" width="1.7109375" style="25" customWidth="1"/>
    <col min="2342" max="2342" width="1" style="25" customWidth="1"/>
    <col min="2343" max="2343" width="2.28515625" style="25" customWidth="1"/>
    <col min="2344" max="2348" width="1.7109375" style="25" customWidth="1"/>
    <col min="2349" max="2349" width="1" style="25" customWidth="1"/>
    <col min="2350" max="2350" width="2.28515625" style="25" customWidth="1"/>
    <col min="2351" max="2355" width="1.7109375" style="25" customWidth="1"/>
    <col min="2356" max="2356" width="1" style="25" customWidth="1"/>
    <col min="2357" max="2357" width="2.28515625" style="25" customWidth="1"/>
    <col min="2358" max="2362" width="1.7109375" style="25" customWidth="1"/>
    <col min="2363" max="2363" width="1" style="25" customWidth="1"/>
    <col min="2364" max="2364" width="2.28515625" style="25" customWidth="1"/>
    <col min="2365" max="2369" width="1.7109375" style="25" customWidth="1"/>
    <col min="2370" max="2371" width="1" style="25" customWidth="1"/>
    <col min="2372" max="2560" width="9.140625" style="25"/>
    <col min="2561" max="2561" width="16" style="25" customWidth="1"/>
    <col min="2562" max="2562" width="6.85546875" style="25" customWidth="1"/>
    <col min="2563" max="2563" width="7.85546875" style="25" customWidth="1"/>
    <col min="2564" max="2564" width="2.28515625" style="25" customWidth="1"/>
    <col min="2565" max="2569" width="1.7109375" style="25" customWidth="1"/>
    <col min="2570" max="2570" width="1" style="25" customWidth="1"/>
    <col min="2571" max="2571" width="2.28515625" style="25" customWidth="1"/>
    <col min="2572" max="2576" width="1.7109375" style="25" customWidth="1"/>
    <col min="2577" max="2577" width="1" style="25" customWidth="1"/>
    <col min="2578" max="2578" width="2.28515625" style="25" customWidth="1"/>
    <col min="2579" max="2579" width="2" style="25" customWidth="1"/>
    <col min="2580" max="2583" width="1.7109375" style="25" customWidth="1"/>
    <col min="2584" max="2584" width="1" style="25" customWidth="1"/>
    <col min="2585" max="2585" width="2.28515625" style="25" customWidth="1"/>
    <col min="2586" max="2590" width="1.7109375" style="25" customWidth="1"/>
    <col min="2591" max="2591" width="1" style="25" customWidth="1"/>
    <col min="2592" max="2592" width="2.28515625" style="25" customWidth="1"/>
    <col min="2593" max="2597" width="1.7109375" style="25" customWidth="1"/>
    <col min="2598" max="2598" width="1" style="25" customWidth="1"/>
    <col min="2599" max="2599" width="2.28515625" style="25" customWidth="1"/>
    <col min="2600" max="2604" width="1.7109375" style="25" customWidth="1"/>
    <col min="2605" max="2605" width="1" style="25" customWidth="1"/>
    <col min="2606" max="2606" width="2.28515625" style="25" customWidth="1"/>
    <col min="2607" max="2611" width="1.7109375" style="25" customWidth="1"/>
    <col min="2612" max="2612" width="1" style="25" customWidth="1"/>
    <col min="2613" max="2613" width="2.28515625" style="25" customWidth="1"/>
    <col min="2614" max="2618" width="1.7109375" style="25" customWidth="1"/>
    <col min="2619" max="2619" width="1" style="25" customWidth="1"/>
    <col min="2620" max="2620" width="2.28515625" style="25" customWidth="1"/>
    <col min="2621" max="2625" width="1.7109375" style="25" customWidth="1"/>
    <col min="2626" max="2627" width="1" style="25" customWidth="1"/>
    <col min="2628" max="2816" width="9.140625" style="25"/>
    <col min="2817" max="2817" width="16" style="25" customWidth="1"/>
    <col min="2818" max="2818" width="6.85546875" style="25" customWidth="1"/>
    <col min="2819" max="2819" width="7.85546875" style="25" customWidth="1"/>
    <col min="2820" max="2820" width="2.28515625" style="25" customWidth="1"/>
    <col min="2821" max="2825" width="1.7109375" style="25" customWidth="1"/>
    <col min="2826" max="2826" width="1" style="25" customWidth="1"/>
    <col min="2827" max="2827" width="2.28515625" style="25" customWidth="1"/>
    <col min="2828" max="2832" width="1.7109375" style="25" customWidth="1"/>
    <col min="2833" max="2833" width="1" style="25" customWidth="1"/>
    <col min="2834" max="2834" width="2.28515625" style="25" customWidth="1"/>
    <col min="2835" max="2835" width="2" style="25" customWidth="1"/>
    <col min="2836" max="2839" width="1.7109375" style="25" customWidth="1"/>
    <col min="2840" max="2840" width="1" style="25" customWidth="1"/>
    <col min="2841" max="2841" width="2.28515625" style="25" customWidth="1"/>
    <col min="2842" max="2846" width="1.7109375" style="25" customWidth="1"/>
    <col min="2847" max="2847" width="1" style="25" customWidth="1"/>
    <col min="2848" max="2848" width="2.28515625" style="25" customWidth="1"/>
    <col min="2849" max="2853" width="1.7109375" style="25" customWidth="1"/>
    <col min="2854" max="2854" width="1" style="25" customWidth="1"/>
    <col min="2855" max="2855" width="2.28515625" style="25" customWidth="1"/>
    <col min="2856" max="2860" width="1.7109375" style="25" customWidth="1"/>
    <col min="2861" max="2861" width="1" style="25" customWidth="1"/>
    <col min="2862" max="2862" width="2.28515625" style="25" customWidth="1"/>
    <col min="2863" max="2867" width="1.7109375" style="25" customWidth="1"/>
    <col min="2868" max="2868" width="1" style="25" customWidth="1"/>
    <col min="2869" max="2869" width="2.28515625" style="25" customWidth="1"/>
    <col min="2870" max="2874" width="1.7109375" style="25" customWidth="1"/>
    <col min="2875" max="2875" width="1" style="25" customWidth="1"/>
    <col min="2876" max="2876" width="2.28515625" style="25" customWidth="1"/>
    <col min="2877" max="2881" width="1.7109375" style="25" customWidth="1"/>
    <col min="2882" max="2883" width="1" style="25" customWidth="1"/>
    <col min="2884" max="3072" width="9.140625" style="25"/>
    <col min="3073" max="3073" width="16" style="25" customWidth="1"/>
    <col min="3074" max="3074" width="6.85546875" style="25" customWidth="1"/>
    <col min="3075" max="3075" width="7.85546875" style="25" customWidth="1"/>
    <col min="3076" max="3076" width="2.28515625" style="25" customWidth="1"/>
    <col min="3077" max="3081" width="1.7109375" style="25" customWidth="1"/>
    <col min="3082" max="3082" width="1" style="25" customWidth="1"/>
    <col min="3083" max="3083" width="2.28515625" style="25" customWidth="1"/>
    <col min="3084" max="3088" width="1.7109375" style="25" customWidth="1"/>
    <col min="3089" max="3089" width="1" style="25" customWidth="1"/>
    <col min="3090" max="3090" width="2.28515625" style="25" customWidth="1"/>
    <col min="3091" max="3091" width="2" style="25" customWidth="1"/>
    <col min="3092" max="3095" width="1.7109375" style="25" customWidth="1"/>
    <col min="3096" max="3096" width="1" style="25" customWidth="1"/>
    <col min="3097" max="3097" width="2.28515625" style="25" customWidth="1"/>
    <col min="3098" max="3102" width="1.7109375" style="25" customWidth="1"/>
    <col min="3103" max="3103" width="1" style="25" customWidth="1"/>
    <col min="3104" max="3104" width="2.28515625" style="25" customWidth="1"/>
    <col min="3105" max="3109" width="1.7109375" style="25" customWidth="1"/>
    <col min="3110" max="3110" width="1" style="25" customWidth="1"/>
    <col min="3111" max="3111" width="2.28515625" style="25" customWidth="1"/>
    <col min="3112" max="3116" width="1.7109375" style="25" customWidth="1"/>
    <col min="3117" max="3117" width="1" style="25" customWidth="1"/>
    <col min="3118" max="3118" width="2.28515625" style="25" customWidth="1"/>
    <col min="3119" max="3123" width="1.7109375" style="25" customWidth="1"/>
    <col min="3124" max="3124" width="1" style="25" customWidth="1"/>
    <col min="3125" max="3125" width="2.28515625" style="25" customWidth="1"/>
    <col min="3126" max="3130" width="1.7109375" style="25" customWidth="1"/>
    <col min="3131" max="3131" width="1" style="25" customWidth="1"/>
    <col min="3132" max="3132" width="2.28515625" style="25" customWidth="1"/>
    <col min="3133" max="3137" width="1.7109375" style="25" customWidth="1"/>
    <col min="3138" max="3139" width="1" style="25" customWidth="1"/>
    <col min="3140" max="3328" width="9.140625" style="25"/>
    <col min="3329" max="3329" width="16" style="25" customWidth="1"/>
    <col min="3330" max="3330" width="6.85546875" style="25" customWidth="1"/>
    <col min="3331" max="3331" width="7.85546875" style="25" customWidth="1"/>
    <col min="3332" max="3332" width="2.28515625" style="25" customWidth="1"/>
    <col min="3333" max="3337" width="1.7109375" style="25" customWidth="1"/>
    <col min="3338" max="3338" width="1" style="25" customWidth="1"/>
    <col min="3339" max="3339" width="2.28515625" style="25" customWidth="1"/>
    <col min="3340" max="3344" width="1.7109375" style="25" customWidth="1"/>
    <col min="3345" max="3345" width="1" style="25" customWidth="1"/>
    <col min="3346" max="3346" width="2.28515625" style="25" customWidth="1"/>
    <col min="3347" max="3347" width="2" style="25" customWidth="1"/>
    <col min="3348" max="3351" width="1.7109375" style="25" customWidth="1"/>
    <col min="3352" max="3352" width="1" style="25" customWidth="1"/>
    <col min="3353" max="3353" width="2.28515625" style="25" customWidth="1"/>
    <col min="3354" max="3358" width="1.7109375" style="25" customWidth="1"/>
    <col min="3359" max="3359" width="1" style="25" customWidth="1"/>
    <col min="3360" max="3360" width="2.28515625" style="25" customWidth="1"/>
    <col min="3361" max="3365" width="1.7109375" style="25" customWidth="1"/>
    <col min="3366" max="3366" width="1" style="25" customWidth="1"/>
    <col min="3367" max="3367" width="2.28515625" style="25" customWidth="1"/>
    <col min="3368" max="3372" width="1.7109375" style="25" customWidth="1"/>
    <col min="3373" max="3373" width="1" style="25" customWidth="1"/>
    <col min="3374" max="3374" width="2.28515625" style="25" customWidth="1"/>
    <col min="3375" max="3379" width="1.7109375" style="25" customWidth="1"/>
    <col min="3380" max="3380" width="1" style="25" customWidth="1"/>
    <col min="3381" max="3381" width="2.28515625" style="25" customWidth="1"/>
    <col min="3382" max="3386" width="1.7109375" style="25" customWidth="1"/>
    <col min="3387" max="3387" width="1" style="25" customWidth="1"/>
    <col min="3388" max="3388" width="2.28515625" style="25" customWidth="1"/>
    <col min="3389" max="3393" width="1.7109375" style="25" customWidth="1"/>
    <col min="3394" max="3395" width="1" style="25" customWidth="1"/>
    <col min="3396" max="3584" width="9.140625" style="25"/>
    <col min="3585" max="3585" width="16" style="25" customWidth="1"/>
    <col min="3586" max="3586" width="6.85546875" style="25" customWidth="1"/>
    <col min="3587" max="3587" width="7.85546875" style="25" customWidth="1"/>
    <col min="3588" max="3588" width="2.28515625" style="25" customWidth="1"/>
    <col min="3589" max="3593" width="1.7109375" style="25" customWidth="1"/>
    <col min="3594" max="3594" width="1" style="25" customWidth="1"/>
    <col min="3595" max="3595" width="2.28515625" style="25" customWidth="1"/>
    <col min="3596" max="3600" width="1.7109375" style="25" customWidth="1"/>
    <col min="3601" max="3601" width="1" style="25" customWidth="1"/>
    <col min="3602" max="3602" width="2.28515625" style="25" customWidth="1"/>
    <col min="3603" max="3603" width="2" style="25" customWidth="1"/>
    <col min="3604" max="3607" width="1.7109375" style="25" customWidth="1"/>
    <col min="3608" max="3608" width="1" style="25" customWidth="1"/>
    <col min="3609" max="3609" width="2.28515625" style="25" customWidth="1"/>
    <col min="3610" max="3614" width="1.7109375" style="25" customWidth="1"/>
    <col min="3615" max="3615" width="1" style="25" customWidth="1"/>
    <col min="3616" max="3616" width="2.28515625" style="25" customWidth="1"/>
    <col min="3617" max="3621" width="1.7109375" style="25" customWidth="1"/>
    <col min="3622" max="3622" width="1" style="25" customWidth="1"/>
    <col min="3623" max="3623" width="2.28515625" style="25" customWidth="1"/>
    <col min="3624" max="3628" width="1.7109375" style="25" customWidth="1"/>
    <col min="3629" max="3629" width="1" style="25" customWidth="1"/>
    <col min="3630" max="3630" width="2.28515625" style="25" customWidth="1"/>
    <col min="3631" max="3635" width="1.7109375" style="25" customWidth="1"/>
    <col min="3636" max="3636" width="1" style="25" customWidth="1"/>
    <col min="3637" max="3637" width="2.28515625" style="25" customWidth="1"/>
    <col min="3638" max="3642" width="1.7109375" style="25" customWidth="1"/>
    <col min="3643" max="3643" width="1" style="25" customWidth="1"/>
    <col min="3644" max="3644" width="2.28515625" style="25" customWidth="1"/>
    <col min="3645" max="3649" width="1.7109375" style="25" customWidth="1"/>
    <col min="3650" max="3651" width="1" style="25" customWidth="1"/>
    <col min="3652" max="3840" width="9.140625" style="25"/>
    <col min="3841" max="3841" width="16" style="25" customWidth="1"/>
    <col min="3842" max="3842" width="6.85546875" style="25" customWidth="1"/>
    <col min="3843" max="3843" width="7.85546875" style="25" customWidth="1"/>
    <col min="3844" max="3844" width="2.28515625" style="25" customWidth="1"/>
    <col min="3845" max="3849" width="1.7109375" style="25" customWidth="1"/>
    <col min="3850" max="3850" width="1" style="25" customWidth="1"/>
    <col min="3851" max="3851" width="2.28515625" style="25" customWidth="1"/>
    <col min="3852" max="3856" width="1.7109375" style="25" customWidth="1"/>
    <col min="3857" max="3857" width="1" style="25" customWidth="1"/>
    <col min="3858" max="3858" width="2.28515625" style="25" customWidth="1"/>
    <col min="3859" max="3859" width="2" style="25" customWidth="1"/>
    <col min="3860" max="3863" width="1.7109375" style="25" customWidth="1"/>
    <col min="3864" max="3864" width="1" style="25" customWidth="1"/>
    <col min="3865" max="3865" width="2.28515625" style="25" customWidth="1"/>
    <col min="3866" max="3870" width="1.7109375" style="25" customWidth="1"/>
    <col min="3871" max="3871" width="1" style="25" customWidth="1"/>
    <col min="3872" max="3872" width="2.28515625" style="25" customWidth="1"/>
    <col min="3873" max="3877" width="1.7109375" style="25" customWidth="1"/>
    <col min="3878" max="3878" width="1" style="25" customWidth="1"/>
    <col min="3879" max="3879" width="2.28515625" style="25" customWidth="1"/>
    <col min="3880" max="3884" width="1.7109375" style="25" customWidth="1"/>
    <col min="3885" max="3885" width="1" style="25" customWidth="1"/>
    <col min="3886" max="3886" width="2.28515625" style="25" customWidth="1"/>
    <col min="3887" max="3891" width="1.7109375" style="25" customWidth="1"/>
    <col min="3892" max="3892" width="1" style="25" customWidth="1"/>
    <col min="3893" max="3893" width="2.28515625" style="25" customWidth="1"/>
    <col min="3894" max="3898" width="1.7109375" style="25" customWidth="1"/>
    <col min="3899" max="3899" width="1" style="25" customWidth="1"/>
    <col min="3900" max="3900" width="2.28515625" style="25" customWidth="1"/>
    <col min="3901" max="3905" width="1.7109375" style="25" customWidth="1"/>
    <col min="3906" max="3907" width="1" style="25" customWidth="1"/>
    <col min="3908" max="4096" width="9.140625" style="25"/>
    <col min="4097" max="4097" width="16" style="25" customWidth="1"/>
    <col min="4098" max="4098" width="6.85546875" style="25" customWidth="1"/>
    <col min="4099" max="4099" width="7.85546875" style="25" customWidth="1"/>
    <col min="4100" max="4100" width="2.28515625" style="25" customWidth="1"/>
    <col min="4101" max="4105" width="1.7109375" style="25" customWidth="1"/>
    <col min="4106" max="4106" width="1" style="25" customWidth="1"/>
    <col min="4107" max="4107" width="2.28515625" style="25" customWidth="1"/>
    <col min="4108" max="4112" width="1.7109375" style="25" customWidth="1"/>
    <col min="4113" max="4113" width="1" style="25" customWidth="1"/>
    <col min="4114" max="4114" width="2.28515625" style="25" customWidth="1"/>
    <col min="4115" max="4115" width="2" style="25" customWidth="1"/>
    <col min="4116" max="4119" width="1.7109375" style="25" customWidth="1"/>
    <col min="4120" max="4120" width="1" style="25" customWidth="1"/>
    <col min="4121" max="4121" width="2.28515625" style="25" customWidth="1"/>
    <col min="4122" max="4126" width="1.7109375" style="25" customWidth="1"/>
    <col min="4127" max="4127" width="1" style="25" customWidth="1"/>
    <col min="4128" max="4128" width="2.28515625" style="25" customWidth="1"/>
    <col min="4129" max="4133" width="1.7109375" style="25" customWidth="1"/>
    <col min="4134" max="4134" width="1" style="25" customWidth="1"/>
    <col min="4135" max="4135" width="2.28515625" style="25" customWidth="1"/>
    <col min="4136" max="4140" width="1.7109375" style="25" customWidth="1"/>
    <col min="4141" max="4141" width="1" style="25" customWidth="1"/>
    <col min="4142" max="4142" width="2.28515625" style="25" customWidth="1"/>
    <col min="4143" max="4147" width="1.7109375" style="25" customWidth="1"/>
    <col min="4148" max="4148" width="1" style="25" customWidth="1"/>
    <col min="4149" max="4149" width="2.28515625" style="25" customWidth="1"/>
    <col min="4150" max="4154" width="1.7109375" style="25" customWidth="1"/>
    <col min="4155" max="4155" width="1" style="25" customWidth="1"/>
    <col min="4156" max="4156" width="2.28515625" style="25" customWidth="1"/>
    <col min="4157" max="4161" width="1.7109375" style="25" customWidth="1"/>
    <col min="4162" max="4163" width="1" style="25" customWidth="1"/>
    <col min="4164" max="4352" width="9.140625" style="25"/>
    <col min="4353" max="4353" width="16" style="25" customWidth="1"/>
    <col min="4354" max="4354" width="6.85546875" style="25" customWidth="1"/>
    <col min="4355" max="4355" width="7.85546875" style="25" customWidth="1"/>
    <col min="4356" max="4356" width="2.28515625" style="25" customWidth="1"/>
    <col min="4357" max="4361" width="1.7109375" style="25" customWidth="1"/>
    <col min="4362" max="4362" width="1" style="25" customWidth="1"/>
    <col min="4363" max="4363" width="2.28515625" style="25" customWidth="1"/>
    <col min="4364" max="4368" width="1.7109375" style="25" customWidth="1"/>
    <col min="4369" max="4369" width="1" style="25" customWidth="1"/>
    <col min="4370" max="4370" width="2.28515625" style="25" customWidth="1"/>
    <col min="4371" max="4371" width="2" style="25" customWidth="1"/>
    <col min="4372" max="4375" width="1.7109375" style="25" customWidth="1"/>
    <col min="4376" max="4376" width="1" style="25" customWidth="1"/>
    <col min="4377" max="4377" width="2.28515625" style="25" customWidth="1"/>
    <col min="4378" max="4382" width="1.7109375" style="25" customWidth="1"/>
    <col min="4383" max="4383" width="1" style="25" customWidth="1"/>
    <col min="4384" max="4384" width="2.28515625" style="25" customWidth="1"/>
    <col min="4385" max="4389" width="1.7109375" style="25" customWidth="1"/>
    <col min="4390" max="4390" width="1" style="25" customWidth="1"/>
    <col min="4391" max="4391" width="2.28515625" style="25" customWidth="1"/>
    <col min="4392" max="4396" width="1.7109375" style="25" customWidth="1"/>
    <col min="4397" max="4397" width="1" style="25" customWidth="1"/>
    <col min="4398" max="4398" width="2.28515625" style="25" customWidth="1"/>
    <col min="4399" max="4403" width="1.7109375" style="25" customWidth="1"/>
    <col min="4404" max="4404" width="1" style="25" customWidth="1"/>
    <col min="4405" max="4405" width="2.28515625" style="25" customWidth="1"/>
    <col min="4406" max="4410" width="1.7109375" style="25" customWidth="1"/>
    <col min="4411" max="4411" width="1" style="25" customWidth="1"/>
    <col min="4412" max="4412" width="2.28515625" style="25" customWidth="1"/>
    <col min="4413" max="4417" width="1.7109375" style="25" customWidth="1"/>
    <col min="4418" max="4419" width="1" style="25" customWidth="1"/>
    <col min="4420" max="4608" width="9.140625" style="25"/>
    <col min="4609" max="4609" width="16" style="25" customWidth="1"/>
    <col min="4610" max="4610" width="6.85546875" style="25" customWidth="1"/>
    <col min="4611" max="4611" width="7.85546875" style="25" customWidth="1"/>
    <col min="4612" max="4612" width="2.28515625" style="25" customWidth="1"/>
    <col min="4613" max="4617" width="1.7109375" style="25" customWidth="1"/>
    <col min="4618" max="4618" width="1" style="25" customWidth="1"/>
    <col min="4619" max="4619" width="2.28515625" style="25" customWidth="1"/>
    <col min="4620" max="4624" width="1.7109375" style="25" customWidth="1"/>
    <col min="4625" max="4625" width="1" style="25" customWidth="1"/>
    <col min="4626" max="4626" width="2.28515625" style="25" customWidth="1"/>
    <col min="4627" max="4627" width="2" style="25" customWidth="1"/>
    <col min="4628" max="4631" width="1.7109375" style="25" customWidth="1"/>
    <col min="4632" max="4632" width="1" style="25" customWidth="1"/>
    <col min="4633" max="4633" width="2.28515625" style="25" customWidth="1"/>
    <col min="4634" max="4638" width="1.7109375" style="25" customWidth="1"/>
    <col min="4639" max="4639" width="1" style="25" customWidth="1"/>
    <col min="4640" max="4640" width="2.28515625" style="25" customWidth="1"/>
    <col min="4641" max="4645" width="1.7109375" style="25" customWidth="1"/>
    <col min="4646" max="4646" width="1" style="25" customWidth="1"/>
    <col min="4647" max="4647" width="2.28515625" style="25" customWidth="1"/>
    <col min="4648" max="4652" width="1.7109375" style="25" customWidth="1"/>
    <col min="4653" max="4653" width="1" style="25" customWidth="1"/>
    <col min="4654" max="4654" width="2.28515625" style="25" customWidth="1"/>
    <col min="4655" max="4659" width="1.7109375" style="25" customWidth="1"/>
    <col min="4660" max="4660" width="1" style="25" customWidth="1"/>
    <col min="4661" max="4661" width="2.28515625" style="25" customWidth="1"/>
    <col min="4662" max="4666" width="1.7109375" style="25" customWidth="1"/>
    <col min="4667" max="4667" width="1" style="25" customWidth="1"/>
    <col min="4668" max="4668" width="2.28515625" style="25" customWidth="1"/>
    <col min="4669" max="4673" width="1.7109375" style="25" customWidth="1"/>
    <col min="4674" max="4675" width="1" style="25" customWidth="1"/>
    <col min="4676" max="4864" width="9.140625" style="25"/>
    <col min="4865" max="4865" width="16" style="25" customWidth="1"/>
    <col min="4866" max="4866" width="6.85546875" style="25" customWidth="1"/>
    <col min="4867" max="4867" width="7.85546875" style="25" customWidth="1"/>
    <col min="4868" max="4868" width="2.28515625" style="25" customWidth="1"/>
    <col min="4869" max="4873" width="1.7109375" style="25" customWidth="1"/>
    <col min="4874" max="4874" width="1" style="25" customWidth="1"/>
    <col min="4875" max="4875" width="2.28515625" style="25" customWidth="1"/>
    <col min="4876" max="4880" width="1.7109375" style="25" customWidth="1"/>
    <col min="4881" max="4881" width="1" style="25" customWidth="1"/>
    <col min="4882" max="4882" width="2.28515625" style="25" customWidth="1"/>
    <col min="4883" max="4883" width="2" style="25" customWidth="1"/>
    <col min="4884" max="4887" width="1.7109375" style="25" customWidth="1"/>
    <col min="4888" max="4888" width="1" style="25" customWidth="1"/>
    <col min="4889" max="4889" width="2.28515625" style="25" customWidth="1"/>
    <col min="4890" max="4894" width="1.7109375" style="25" customWidth="1"/>
    <col min="4895" max="4895" width="1" style="25" customWidth="1"/>
    <col min="4896" max="4896" width="2.28515625" style="25" customWidth="1"/>
    <col min="4897" max="4901" width="1.7109375" style="25" customWidth="1"/>
    <col min="4902" max="4902" width="1" style="25" customWidth="1"/>
    <col min="4903" max="4903" width="2.28515625" style="25" customWidth="1"/>
    <col min="4904" max="4908" width="1.7109375" style="25" customWidth="1"/>
    <col min="4909" max="4909" width="1" style="25" customWidth="1"/>
    <col min="4910" max="4910" width="2.28515625" style="25" customWidth="1"/>
    <col min="4911" max="4915" width="1.7109375" style="25" customWidth="1"/>
    <col min="4916" max="4916" width="1" style="25" customWidth="1"/>
    <col min="4917" max="4917" width="2.28515625" style="25" customWidth="1"/>
    <col min="4918" max="4922" width="1.7109375" style="25" customWidth="1"/>
    <col min="4923" max="4923" width="1" style="25" customWidth="1"/>
    <col min="4924" max="4924" width="2.28515625" style="25" customWidth="1"/>
    <col min="4925" max="4929" width="1.7109375" style="25" customWidth="1"/>
    <col min="4930" max="4931" width="1" style="25" customWidth="1"/>
    <col min="4932" max="5120" width="9.140625" style="25"/>
    <col min="5121" max="5121" width="16" style="25" customWidth="1"/>
    <col min="5122" max="5122" width="6.85546875" style="25" customWidth="1"/>
    <col min="5123" max="5123" width="7.85546875" style="25" customWidth="1"/>
    <col min="5124" max="5124" width="2.28515625" style="25" customWidth="1"/>
    <col min="5125" max="5129" width="1.7109375" style="25" customWidth="1"/>
    <col min="5130" max="5130" width="1" style="25" customWidth="1"/>
    <col min="5131" max="5131" width="2.28515625" style="25" customWidth="1"/>
    <col min="5132" max="5136" width="1.7109375" style="25" customWidth="1"/>
    <col min="5137" max="5137" width="1" style="25" customWidth="1"/>
    <col min="5138" max="5138" width="2.28515625" style="25" customWidth="1"/>
    <col min="5139" max="5139" width="2" style="25" customWidth="1"/>
    <col min="5140" max="5143" width="1.7109375" style="25" customWidth="1"/>
    <col min="5144" max="5144" width="1" style="25" customWidth="1"/>
    <col min="5145" max="5145" width="2.28515625" style="25" customWidth="1"/>
    <col min="5146" max="5150" width="1.7109375" style="25" customWidth="1"/>
    <col min="5151" max="5151" width="1" style="25" customWidth="1"/>
    <col min="5152" max="5152" width="2.28515625" style="25" customWidth="1"/>
    <col min="5153" max="5157" width="1.7109375" style="25" customWidth="1"/>
    <col min="5158" max="5158" width="1" style="25" customWidth="1"/>
    <col min="5159" max="5159" width="2.28515625" style="25" customWidth="1"/>
    <col min="5160" max="5164" width="1.7109375" style="25" customWidth="1"/>
    <col min="5165" max="5165" width="1" style="25" customWidth="1"/>
    <col min="5166" max="5166" width="2.28515625" style="25" customWidth="1"/>
    <col min="5167" max="5171" width="1.7109375" style="25" customWidth="1"/>
    <col min="5172" max="5172" width="1" style="25" customWidth="1"/>
    <col min="5173" max="5173" width="2.28515625" style="25" customWidth="1"/>
    <col min="5174" max="5178" width="1.7109375" style="25" customWidth="1"/>
    <col min="5179" max="5179" width="1" style="25" customWidth="1"/>
    <col min="5180" max="5180" width="2.28515625" style="25" customWidth="1"/>
    <col min="5181" max="5185" width="1.7109375" style="25" customWidth="1"/>
    <col min="5186" max="5187" width="1" style="25" customWidth="1"/>
    <col min="5188" max="5376" width="9.140625" style="25"/>
    <col min="5377" max="5377" width="16" style="25" customWidth="1"/>
    <col min="5378" max="5378" width="6.85546875" style="25" customWidth="1"/>
    <col min="5379" max="5379" width="7.85546875" style="25" customWidth="1"/>
    <col min="5380" max="5380" width="2.28515625" style="25" customWidth="1"/>
    <col min="5381" max="5385" width="1.7109375" style="25" customWidth="1"/>
    <col min="5386" max="5386" width="1" style="25" customWidth="1"/>
    <col min="5387" max="5387" width="2.28515625" style="25" customWidth="1"/>
    <col min="5388" max="5392" width="1.7109375" style="25" customWidth="1"/>
    <col min="5393" max="5393" width="1" style="25" customWidth="1"/>
    <col min="5394" max="5394" width="2.28515625" style="25" customWidth="1"/>
    <col min="5395" max="5395" width="2" style="25" customWidth="1"/>
    <col min="5396" max="5399" width="1.7109375" style="25" customWidth="1"/>
    <col min="5400" max="5400" width="1" style="25" customWidth="1"/>
    <col min="5401" max="5401" width="2.28515625" style="25" customWidth="1"/>
    <col min="5402" max="5406" width="1.7109375" style="25" customWidth="1"/>
    <col min="5407" max="5407" width="1" style="25" customWidth="1"/>
    <col min="5408" max="5408" width="2.28515625" style="25" customWidth="1"/>
    <col min="5409" max="5413" width="1.7109375" style="25" customWidth="1"/>
    <col min="5414" max="5414" width="1" style="25" customWidth="1"/>
    <col min="5415" max="5415" width="2.28515625" style="25" customWidth="1"/>
    <col min="5416" max="5420" width="1.7109375" style="25" customWidth="1"/>
    <col min="5421" max="5421" width="1" style="25" customWidth="1"/>
    <col min="5422" max="5422" width="2.28515625" style="25" customWidth="1"/>
    <col min="5423" max="5427" width="1.7109375" style="25" customWidth="1"/>
    <col min="5428" max="5428" width="1" style="25" customWidth="1"/>
    <col min="5429" max="5429" width="2.28515625" style="25" customWidth="1"/>
    <col min="5430" max="5434" width="1.7109375" style="25" customWidth="1"/>
    <col min="5435" max="5435" width="1" style="25" customWidth="1"/>
    <col min="5436" max="5436" width="2.28515625" style="25" customWidth="1"/>
    <col min="5437" max="5441" width="1.7109375" style="25" customWidth="1"/>
    <col min="5442" max="5443" width="1" style="25" customWidth="1"/>
    <col min="5444" max="5632" width="9.140625" style="25"/>
    <col min="5633" max="5633" width="16" style="25" customWidth="1"/>
    <col min="5634" max="5634" width="6.85546875" style="25" customWidth="1"/>
    <col min="5635" max="5635" width="7.85546875" style="25" customWidth="1"/>
    <col min="5636" max="5636" width="2.28515625" style="25" customWidth="1"/>
    <col min="5637" max="5641" width="1.7109375" style="25" customWidth="1"/>
    <col min="5642" max="5642" width="1" style="25" customWidth="1"/>
    <col min="5643" max="5643" width="2.28515625" style="25" customWidth="1"/>
    <col min="5644" max="5648" width="1.7109375" style="25" customWidth="1"/>
    <col min="5649" max="5649" width="1" style="25" customWidth="1"/>
    <col min="5650" max="5650" width="2.28515625" style="25" customWidth="1"/>
    <col min="5651" max="5651" width="2" style="25" customWidth="1"/>
    <col min="5652" max="5655" width="1.7109375" style="25" customWidth="1"/>
    <col min="5656" max="5656" width="1" style="25" customWidth="1"/>
    <col min="5657" max="5657" width="2.28515625" style="25" customWidth="1"/>
    <col min="5658" max="5662" width="1.7109375" style="25" customWidth="1"/>
    <col min="5663" max="5663" width="1" style="25" customWidth="1"/>
    <col min="5664" max="5664" width="2.28515625" style="25" customWidth="1"/>
    <col min="5665" max="5669" width="1.7109375" style="25" customWidth="1"/>
    <col min="5670" max="5670" width="1" style="25" customWidth="1"/>
    <col min="5671" max="5671" width="2.28515625" style="25" customWidth="1"/>
    <col min="5672" max="5676" width="1.7109375" style="25" customWidth="1"/>
    <col min="5677" max="5677" width="1" style="25" customWidth="1"/>
    <col min="5678" max="5678" width="2.28515625" style="25" customWidth="1"/>
    <col min="5679" max="5683" width="1.7109375" style="25" customWidth="1"/>
    <col min="5684" max="5684" width="1" style="25" customWidth="1"/>
    <col min="5685" max="5685" width="2.28515625" style="25" customWidth="1"/>
    <col min="5686" max="5690" width="1.7109375" style="25" customWidth="1"/>
    <col min="5691" max="5691" width="1" style="25" customWidth="1"/>
    <col min="5692" max="5692" width="2.28515625" style="25" customWidth="1"/>
    <col min="5693" max="5697" width="1.7109375" style="25" customWidth="1"/>
    <col min="5698" max="5699" width="1" style="25" customWidth="1"/>
    <col min="5700" max="5888" width="9.140625" style="25"/>
    <col min="5889" max="5889" width="16" style="25" customWidth="1"/>
    <col min="5890" max="5890" width="6.85546875" style="25" customWidth="1"/>
    <col min="5891" max="5891" width="7.85546875" style="25" customWidth="1"/>
    <col min="5892" max="5892" width="2.28515625" style="25" customWidth="1"/>
    <col min="5893" max="5897" width="1.7109375" style="25" customWidth="1"/>
    <col min="5898" max="5898" width="1" style="25" customWidth="1"/>
    <col min="5899" max="5899" width="2.28515625" style="25" customWidth="1"/>
    <col min="5900" max="5904" width="1.7109375" style="25" customWidth="1"/>
    <col min="5905" max="5905" width="1" style="25" customWidth="1"/>
    <col min="5906" max="5906" width="2.28515625" style="25" customWidth="1"/>
    <col min="5907" max="5907" width="2" style="25" customWidth="1"/>
    <col min="5908" max="5911" width="1.7109375" style="25" customWidth="1"/>
    <col min="5912" max="5912" width="1" style="25" customWidth="1"/>
    <col min="5913" max="5913" width="2.28515625" style="25" customWidth="1"/>
    <col min="5914" max="5918" width="1.7109375" style="25" customWidth="1"/>
    <col min="5919" max="5919" width="1" style="25" customWidth="1"/>
    <col min="5920" max="5920" width="2.28515625" style="25" customWidth="1"/>
    <col min="5921" max="5925" width="1.7109375" style="25" customWidth="1"/>
    <col min="5926" max="5926" width="1" style="25" customWidth="1"/>
    <col min="5927" max="5927" width="2.28515625" style="25" customWidth="1"/>
    <col min="5928" max="5932" width="1.7109375" style="25" customWidth="1"/>
    <col min="5933" max="5933" width="1" style="25" customWidth="1"/>
    <col min="5934" max="5934" width="2.28515625" style="25" customWidth="1"/>
    <col min="5935" max="5939" width="1.7109375" style="25" customWidth="1"/>
    <col min="5940" max="5940" width="1" style="25" customWidth="1"/>
    <col min="5941" max="5941" width="2.28515625" style="25" customWidth="1"/>
    <col min="5942" max="5946" width="1.7109375" style="25" customWidth="1"/>
    <col min="5947" max="5947" width="1" style="25" customWidth="1"/>
    <col min="5948" max="5948" width="2.28515625" style="25" customWidth="1"/>
    <col min="5949" max="5953" width="1.7109375" style="25" customWidth="1"/>
    <col min="5954" max="5955" width="1" style="25" customWidth="1"/>
    <col min="5956" max="6144" width="9.140625" style="25"/>
    <col min="6145" max="6145" width="16" style="25" customWidth="1"/>
    <col min="6146" max="6146" width="6.85546875" style="25" customWidth="1"/>
    <col min="6147" max="6147" width="7.85546875" style="25" customWidth="1"/>
    <col min="6148" max="6148" width="2.28515625" style="25" customWidth="1"/>
    <col min="6149" max="6153" width="1.7109375" style="25" customWidth="1"/>
    <col min="6154" max="6154" width="1" style="25" customWidth="1"/>
    <col min="6155" max="6155" width="2.28515625" style="25" customWidth="1"/>
    <col min="6156" max="6160" width="1.7109375" style="25" customWidth="1"/>
    <col min="6161" max="6161" width="1" style="25" customWidth="1"/>
    <col min="6162" max="6162" width="2.28515625" style="25" customWidth="1"/>
    <col min="6163" max="6163" width="2" style="25" customWidth="1"/>
    <col min="6164" max="6167" width="1.7109375" style="25" customWidth="1"/>
    <col min="6168" max="6168" width="1" style="25" customWidth="1"/>
    <col min="6169" max="6169" width="2.28515625" style="25" customWidth="1"/>
    <col min="6170" max="6174" width="1.7109375" style="25" customWidth="1"/>
    <col min="6175" max="6175" width="1" style="25" customWidth="1"/>
    <col min="6176" max="6176" width="2.28515625" style="25" customWidth="1"/>
    <col min="6177" max="6181" width="1.7109375" style="25" customWidth="1"/>
    <col min="6182" max="6182" width="1" style="25" customWidth="1"/>
    <col min="6183" max="6183" width="2.28515625" style="25" customWidth="1"/>
    <col min="6184" max="6188" width="1.7109375" style="25" customWidth="1"/>
    <col min="6189" max="6189" width="1" style="25" customWidth="1"/>
    <col min="6190" max="6190" width="2.28515625" style="25" customWidth="1"/>
    <col min="6191" max="6195" width="1.7109375" style="25" customWidth="1"/>
    <col min="6196" max="6196" width="1" style="25" customWidth="1"/>
    <col min="6197" max="6197" width="2.28515625" style="25" customWidth="1"/>
    <col min="6198" max="6202" width="1.7109375" style="25" customWidth="1"/>
    <col min="6203" max="6203" width="1" style="25" customWidth="1"/>
    <col min="6204" max="6204" width="2.28515625" style="25" customWidth="1"/>
    <col min="6205" max="6209" width="1.7109375" style="25" customWidth="1"/>
    <col min="6210" max="6211" width="1" style="25" customWidth="1"/>
    <col min="6212" max="6400" width="9.140625" style="25"/>
    <col min="6401" max="6401" width="16" style="25" customWidth="1"/>
    <col min="6402" max="6402" width="6.85546875" style="25" customWidth="1"/>
    <col min="6403" max="6403" width="7.85546875" style="25" customWidth="1"/>
    <col min="6404" max="6404" width="2.28515625" style="25" customWidth="1"/>
    <col min="6405" max="6409" width="1.7109375" style="25" customWidth="1"/>
    <col min="6410" max="6410" width="1" style="25" customWidth="1"/>
    <col min="6411" max="6411" width="2.28515625" style="25" customWidth="1"/>
    <col min="6412" max="6416" width="1.7109375" style="25" customWidth="1"/>
    <col min="6417" max="6417" width="1" style="25" customWidth="1"/>
    <col min="6418" max="6418" width="2.28515625" style="25" customWidth="1"/>
    <col min="6419" max="6419" width="2" style="25" customWidth="1"/>
    <col min="6420" max="6423" width="1.7109375" style="25" customWidth="1"/>
    <col min="6424" max="6424" width="1" style="25" customWidth="1"/>
    <col min="6425" max="6425" width="2.28515625" style="25" customWidth="1"/>
    <col min="6426" max="6430" width="1.7109375" style="25" customWidth="1"/>
    <col min="6431" max="6431" width="1" style="25" customWidth="1"/>
    <col min="6432" max="6432" width="2.28515625" style="25" customWidth="1"/>
    <col min="6433" max="6437" width="1.7109375" style="25" customWidth="1"/>
    <col min="6438" max="6438" width="1" style="25" customWidth="1"/>
    <col min="6439" max="6439" width="2.28515625" style="25" customWidth="1"/>
    <col min="6440" max="6444" width="1.7109375" style="25" customWidth="1"/>
    <col min="6445" max="6445" width="1" style="25" customWidth="1"/>
    <col min="6446" max="6446" width="2.28515625" style="25" customWidth="1"/>
    <col min="6447" max="6451" width="1.7109375" style="25" customWidth="1"/>
    <col min="6452" max="6452" width="1" style="25" customWidth="1"/>
    <col min="6453" max="6453" width="2.28515625" style="25" customWidth="1"/>
    <col min="6454" max="6458" width="1.7109375" style="25" customWidth="1"/>
    <col min="6459" max="6459" width="1" style="25" customWidth="1"/>
    <col min="6460" max="6460" width="2.28515625" style="25" customWidth="1"/>
    <col min="6461" max="6465" width="1.7109375" style="25" customWidth="1"/>
    <col min="6466" max="6467" width="1" style="25" customWidth="1"/>
    <col min="6468" max="6656" width="9.140625" style="25"/>
    <col min="6657" max="6657" width="16" style="25" customWidth="1"/>
    <col min="6658" max="6658" width="6.85546875" style="25" customWidth="1"/>
    <col min="6659" max="6659" width="7.85546875" style="25" customWidth="1"/>
    <col min="6660" max="6660" width="2.28515625" style="25" customWidth="1"/>
    <col min="6661" max="6665" width="1.7109375" style="25" customWidth="1"/>
    <col min="6666" max="6666" width="1" style="25" customWidth="1"/>
    <col min="6667" max="6667" width="2.28515625" style="25" customWidth="1"/>
    <col min="6668" max="6672" width="1.7109375" style="25" customWidth="1"/>
    <col min="6673" max="6673" width="1" style="25" customWidth="1"/>
    <col min="6674" max="6674" width="2.28515625" style="25" customWidth="1"/>
    <col min="6675" max="6675" width="2" style="25" customWidth="1"/>
    <col min="6676" max="6679" width="1.7109375" style="25" customWidth="1"/>
    <col min="6680" max="6680" width="1" style="25" customWidth="1"/>
    <col min="6681" max="6681" width="2.28515625" style="25" customWidth="1"/>
    <col min="6682" max="6686" width="1.7109375" style="25" customWidth="1"/>
    <col min="6687" max="6687" width="1" style="25" customWidth="1"/>
    <col min="6688" max="6688" width="2.28515625" style="25" customWidth="1"/>
    <col min="6689" max="6693" width="1.7109375" style="25" customWidth="1"/>
    <col min="6694" max="6694" width="1" style="25" customWidth="1"/>
    <col min="6695" max="6695" width="2.28515625" style="25" customWidth="1"/>
    <col min="6696" max="6700" width="1.7109375" style="25" customWidth="1"/>
    <col min="6701" max="6701" width="1" style="25" customWidth="1"/>
    <col min="6702" max="6702" width="2.28515625" style="25" customWidth="1"/>
    <col min="6703" max="6707" width="1.7109375" style="25" customWidth="1"/>
    <col min="6708" max="6708" width="1" style="25" customWidth="1"/>
    <col min="6709" max="6709" width="2.28515625" style="25" customWidth="1"/>
    <col min="6710" max="6714" width="1.7109375" style="25" customWidth="1"/>
    <col min="6715" max="6715" width="1" style="25" customWidth="1"/>
    <col min="6716" max="6716" width="2.28515625" style="25" customWidth="1"/>
    <col min="6717" max="6721" width="1.7109375" style="25" customWidth="1"/>
    <col min="6722" max="6723" width="1" style="25" customWidth="1"/>
    <col min="6724" max="6912" width="9.140625" style="25"/>
    <col min="6913" max="6913" width="16" style="25" customWidth="1"/>
    <col min="6914" max="6914" width="6.85546875" style="25" customWidth="1"/>
    <col min="6915" max="6915" width="7.85546875" style="25" customWidth="1"/>
    <col min="6916" max="6916" width="2.28515625" style="25" customWidth="1"/>
    <col min="6917" max="6921" width="1.7109375" style="25" customWidth="1"/>
    <col min="6922" max="6922" width="1" style="25" customWidth="1"/>
    <col min="6923" max="6923" width="2.28515625" style="25" customWidth="1"/>
    <col min="6924" max="6928" width="1.7109375" style="25" customWidth="1"/>
    <col min="6929" max="6929" width="1" style="25" customWidth="1"/>
    <col min="6930" max="6930" width="2.28515625" style="25" customWidth="1"/>
    <col min="6931" max="6931" width="2" style="25" customWidth="1"/>
    <col min="6932" max="6935" width="1.7109375" style="25" customWidth="1"/>
    <col min="6936" max="6936" width="1" style="25" customWidth="1"/>
    <col min="6937" max="6937" width="2.28515625" style="25" customWidth="1"/>
    <col min="6938" max="6942" width="1.7109375" style="25" customWidth="1"/>
    <col min="6943" max="6943" width="1" style="25" customWidth="1"/>
    <col min="6944" max="6944" width="2.28515625" style="25" customWidth="1"/>
    <col min="6945" max="6949" width="1.7109375" style="25" customWidth="1"/>
    <col min="6950" max="6950" width="1" style="25" customWidth="1"/>
    <col min="6951" max="6951" width="2.28515625" style="25" customWidth="1"/>
    <col min="6952" max="6956" width="1.7109375" style="25" customWidth="1"/>
    <col min="6957" max="6957" width="1" style="25" customWidth="1"/>
    <col min="6958" max="6958" width="2.28515625" style="25" customWidth="1"/>
    <col min="6959" max="6963" width="1.7109375" style="25" customWidth="1"/>
    <col min="6964" max="6964" width="1" style="25" customWidth="1"/>
    <col min="6965" max="6965" width="2.28515625" style="25" customWidth="1"/>
    <col min="6966" max="6970" width="1.7109375" style="25" customWidth="1"/>
    <col min="6971" max="6971" width="1" style="25" customWidth="1"/>
    <col min="6972" max="6972" width="2.28515625" style="25" customWidth="1"/>
    <col min="6973" max="6977" width="1.7109375" style="25" customWidth="1"/>
    <col min="6978" max="6979" width="1" style="25" customWidth="1"/>
    <col min="6980" max="7168" width="9.140625" style="25"/>
    <col min="7169" max="7169" width="16" style="25" customWidth="1"/>
    <col min="7170" max="7170" width="6.85546875" style="25" customWidth="1"/>
    <col min="7171" max="7171" width="7.85546875" style="25" customWidth="1"/>
    <col min="7172" max="7172" width="2.28515625" style="25" customWidth="1"/>
    <col min="7173" max="7177" width="1.7109375" style="25" customWidth="1"/>
    <col min="7178" max="7178" width="1" style="25" customWidth="1"/>
    <col min="7179" max="7179" width="2.28515625" style="25" customWidth="1"/>
    <col min="7180" max="7184" width="1.7109375" style="25" customWidth="1"/>
    <col min="7185" max="7185" width="1" style="25" customWidth="1"/>
    <col min="7186" max="7186" width="2.28515625" style="25" customWidth="1"/>
    <col min="7187" max="7187" width="2" style="25" customWidth="1"/>
    <col min="7188" max="7191" width="1.7109375" style="25" customWidth="1"/>
    <col min="7192" max="7192" width="1" style="25" customWidth="1"/>
    <col min="7193" max="7193" width="2.28515625" style="25" customWidth="1"/>
    <col min="7194" max="7198" width="1.7109375" style="25" customWidth="1"/>
    <col min="7199" max="7199" width="1" style="25" customWidth="1"/>
    <col min="7200" max="7200" width="2.28515625" style="25" customWidth="1"/>
    <col min="7201" max="7205" width="1.7109375" style="25" customWidth="1"/>
    <col min="7206" max="7206" width="1" style="25" customWidth="1"/>
    <col min="7207" max="7207" width="2.28515625" style="25" customWidth="1"/>
    <col min="7208" max="7212" width="1.7109375" style="25" customWidth="1"/>
    <col min="7213" max="7213" width="1" style="25" customWidth="1"/>
    <col min="7214" max="7214" width="2.28515625" style="25" customWidth="1"/>
    <col min="7215" max="7219" width="1.7109375" style="25" customWidth="1"/>
    <col min="7220" max="7220" width="1" style="25" customWidth="1"/>
    <col min="7221" max="7221" width="2.28515625" style="25" customWidth="1"/>
    <col min="7222" max="7226" width="1.7109375" style="25" customWidth="1"/>
    <col min="7227" max="7227" width="1" style="25" customWidth="1"/>
    <col min="7228" max="7228" width="2.28515625" style="25" customWidth="1"/>
    <col min="7229" max="7233" width="1.7109375" style="25" customWidth="1"/>
    <col min="7234" max="7235" width="1" style="25" customWidth="1"/>
    <col min="7236" max="7424" width="9.140625" style="25"/>
    <col min="7425" max="7425" width="16" style="25" customWidth="1"/>
    <col min="7426" max="7426" width="6.85546875" style="25" customWidth="1"/>
    <col min="7427" max="7427" width="7.85546875" style="25" customWidth="1"/>
    <col min="7428" max="7428" width="2.28515625" style="25" customWidth="1"/>
    <col min="7429" max="7433" width="1.7109375" style="25" customWidth="1"/>
    <col min="7434" max="7434" width="1" style="25" customWidth="1"/>
    <col min="7435" max="7435" width="2.28515625" style="25" customWidth="1"/>
    <col min="7436" max="7440" width="1.7109375" style="25" customWidth="1"/>
    <col min="7441" max="7441" width="1" style="25" customWidth="1"/>
    <col min="7442" max="7442" width="2.28515625" style="25" customWidth="1"/>
    <col min="7443" max="7443" width="2" style="25" customWidth="1"/>
    <col min="7444" max="7447" width="1.7109375" style="25" customWidth="1"/>
    <col min="7448" max="7448" width="1" style="25" customWidth="1"/>
    <col min="7449" max="7449" width="2.28515625" style="25" customWidth="1"/>
    <col min="7450" max="7454" width="1.7109375" style="25" customWidth="1"/>
    <col min="7455" max="7455" width="1" style="25" customWidth="1"/>
    <col min="7456" max="7456" width="2.28515625" style="25" customWidth="1"/>
    <col min="7457" max="7461" width="1.7109375" style="25" customWidth="1"/>
    <col min="7462" max="7462" width="1" style="25" customWidth="1"/>
    <col min="7463" max="7463" width="2.28515625" style="25" customWidth="1"/>
    <col min="7464" max="7468" width="1.7109375" style="25" customWidth="1"/>
    <col min="7469" max="7469" width="1" style="25" customWidth="1"/>
    <col min="7470" max="7470" width="2.28515625" style="25" customWidth="1"/>
    <col min="7471" max="7475" width="1.7109375" style="25" customWidth="1"/>
    <col min="7476" max="7476" width="1" style="25" customWidth="1"/>
    <col min="7477" max="7477" width="2.28515625" style="25" customWidth="1"/>
    <col min="7478" max="7482" width="1.7109375" style="25" customWidth="1"/>
    <col min="7483" max="7483" width="1" style="25" customWidth="1"/>
    <col min="7484" max="7484" width="2.28515625" style="25" customWidth="1"/>
    <col min="7485" max="7489" width="1.7109375" style="25" customWidth="1"/>
    <col min="7490" max="7491" width="1" style="25" customWidth="1"/>
    <col min="7492" max="7680" width="9.140625" style="25"/>
    <col min="7681" max="7681" width="16" style="25" customWidth="1"/>
    <col min="7682" max="7682" width="6.85546875" style="25" customWidth="1"/>
    <col min="7683" max="7683" width="7.85546875" style="25" customWidth="1"/>
    <col min="7684" max="7684" width="2.28515625" style="25" customWidth="1"/>
    <col min="7685" max="7689" width="1.7109375" style="25" customWidth="1"/>
    <col min="7690" max="7690" width="1" style="25" customWidth="1"/>
    <col min="7691" max="7691" width="2.28515625" style="25" customWidth="1"/>
    <col min="7692" max="7696" width="1.7109375" style="25" customWidth="1"/>
    <col min="7697" max="7697" width="1" style="25" customWidth="1"/>
    <col min="7698" max="7698" width="2.28515625" style="25" customWidth="1"/>
    <col min="7699" max="7699" width="2" style="25" customWidth="1"/>
    <col min="7700" max="7703" width="1.7109375" style="25" customWidth="1"/>
    <col min="7704" max="7704" width="1" style="25" customWidth="1"/>
    <col min="7705" max="7705" width="2.28515625" style="25" customWidth="1"/>
    <col min="7706" max="7710" width="1.7109375" style="25" customWidth="1"/>
    <col min="7711" max="7711" width="1" style="25" customWidth="1"/>
    <col min="7712" max="7712" width="2.28515625" style="25" customWidth="1"/>
    <col min="7713" max="7717" width="1.7109375" style="25" customWidth="1"/>
    <col min="7718" max="7718" width="1" style="25" customWidth="1"/>
    <col min="7719" max="7719" width="2.28515625" style="25" customWidth="1"/>
    <col min="7720" max="7724" width="1.7109375" style="25" customWidth="1"/>
    <col min="7725" max="7725" width="1" style="25" customWidth="1"/>
    <col min="7726" max="7726" width="2.28515625" style="25" customWidth="1"/>
    <col min="7727" max="7731" width="1.7109375" style="25" customWidth="1"/>
    <col min="7732" max="7732" width="1" style="25" customWidth="1"/>
    <col min="7733" max="7733" width="2.28515625" style="25" customWidth="1"/>
    <col min="7734" max="7738" width="1.7109375" style="25" customWidth="1"/>
    <col min="7739" max="7739" width="1" style="25" customWidth="1"/>
    <col min="7740" max="7740" width="2.28515625" style="25" customWidth="1"/>
    <col min="7741" max="7745" width="1.7109375" style="25" customWidth="1"/>
    <col min="7746" max="7747" width="1" style="25" customWidth="1"/>
    <col min="7748" max="7936" width="9.140625" style="25"/>
    <col min="7937" max="7937" width="16" style="25" customWidth="1"/>
    <col min="7938" max="7938" width="6.85546875" style="25" customWidth="1"/>
    <col min="7939" max="7939" width="7.85546875" style="25" customWidth="1"/>
    <col min="7940" max="7940" width="2.28515625" style="25" customWidth="1"/>
    <col min="7941" max="7945" width="1.7109375" style="25" customWidth="1"/>
    <col min="7946" max="7946" width="1" style="25" customWidth="1"/>
    <col min="7947" max="7947" width="2.28515625" style="25" customWidth="1"/>
    <col min="7948" max="7952" width="1.7109375" style="25" customWidth="1"/>
    <col min="7953" max="7953" width="1" style="25" customWidth="1"/>
    <col min="7954" max="7954" width="2.28515625" style="25" customWidth="1"/>
    <col min="7955" max="7955" width="2" style="25" customWidth="1"/>
    <col min="7956" max="7959" width="1.7109375" style="25" customWidth="1"/>
    <col min="7960" max="7960" width="1" style="25" customWidth="1"/>
    <col min="7961" max="7961" width="2.28515625" style="25" customWidth="1"/>
    <col min="7962" max="7966" width="1.7109375" style="25" customWidth="1"/>
    <col min="7967" max="7967" width="1" style="25" customWidth="1"/>
    <col min="7968" max="7968" width="2.28515625" style="25" customWidth="1"/>
    <col min="7969" max="7973" width="1.7109375" style="25" customWidth="1"/>
    <col min="7974" max="7974" width="1" style="25" customWidth="1"/>
    <col min="7975" max="7975" width="2.28515625" style="25" customWidth="1"/>
    <col min="7976" max="7980" width="1.7109375" style="25" customWidth="1"/>
    <col min="7981" max="7981" width="1" style="25" customWidth="1"/>
    <col min="7982" max="7982" width="2.28515625" style="25" customWidth="1"/>
    <col min="7983" max="7987" width="1.7109375" style="25" customWidth="1"/>
    <col min="7988" max="7988" width="1" style="25" customWidth="1"/>
    <col min="7989" max="7989" width="2.28515625" style="25" customWidth="1"/>
    <col min="7990" max="7994" width="1.7109375" style="25" customWidth="1"/>
    <col min="7995" max="7995" width="1" style="25" customWidth="1"/>
    <col min="7996" max="7996" width="2.28515625" style="25" customWidth="1"/>
    <col min="7997" max="8001" width="1.7109375" style="25" customWidth="1"/>
    <col min="8002" max="8003" width="1" style="25" customWidth="1"/>
    <col min="8004" max="8192" width="9.140625" style="25"/>
    <col min="8193" max="8193" width="16" style="25" customWidth="1"/>
    <col min="8194" max="8194" width="6.85546875" style="25" customWidth="1"/>
    <col min="8195" max="8195" width="7.85546875" style="25" customWidth="1"/>
    <col min="8196" max="8196" width="2.28515625" style="25" customWidth="1"/>
    <col min="8197" max="8201" width="1.7109375" style="25" customWidth="1"/>
    <col min="8202" max="8202" width="1" style="25" customWidth="1"/>
    <col min="8203" max="8203" width="2.28515625" style="25" customWidth="1"/>
    <col min="8204" max="8208" width="1.7109375" style="25" customWidth="1"/>
    <col min="8209" max="8209" width="1" style="25" customWidth="1"/>
    <col min="8210" max="8210" width="2.28515625" style="25" customWidth="1"/>
    <col min="8211" max="8211" width="2" style="25" customWidth="1"/>
    <col min="8212" max="8215" width="1.7109375" style="25" customWidth="1"/>
    <col min="8216" max="8216" width="1" style="25" customWidth="1"/>
    <col min="8217" max="8217" width="2.28515625" style="25" customWidth="1"/>
    <col min="8218" max="8222" width="1.7109375" style="25" customWidth="1"/>
    <col min="8223" max="8223" width="1" style="25" customWidth="1"/>
    <col min="8224" max="8224" width="2.28515625" style="25" customWidth="1"/>
    <col min="8225" max="8229" width="1.7109375" style="25" customWidth="1"/>
    <col min="8230" max="8230" width="1" style="25" customWidth="1"/>
    <col min="8231" max="8231" width="2.28515625" style="25" customWidth="1"/>
    <col min="8232" max="8236" width="1.7109375" style="25" customWidth="1"/>
    <col min="8237" max="8237" width="1" style="25" customWidth="1"/>
    <col min="8238" max="8238" width="2.28515625" style="25" customWidth="1"/>
    <col min="8239" max="8243" width="1.7109375" style="25" customWidth="1"/>
    <col min="8244" max="8244" width="1" style="25" customWidth="1"/>
    <col min="8245" max="8245" width="2.28515625" style="25" customWidth="1"/>
    <col min="8246" max="8250" width="1.7109375" style="25" customWidth="1"/>
    <col min="8251" max="8251" width="1" style="25" customWidth="1"/>
    <col min="8252" max="8252" width="2.28515625" style="25" customWidth="1"/>
    <col min="8253" max="8257" width="1.7109375" style="25" customWidth="1"/>
    <col min="8258" max="8259" width="1" style="25" customWidth="1"/>
    <col min="8260" max="8448" width="9.140625" style="25"/>
    <col min="8449" max="8449" width="16" style="25" customWidth="1"/>
    <col min="8450" max="8450" width="6.85546875" style="25" customWidth="1"/>
    <col min="8451" max="8451" width="7.85546875" style="25" customWidth="1"/>
    <col min="8452" max="8452" width="2.28515625" style="25" customWidth="1"/>
    <col min="8453" max="8457" width="1.7109375" style="25" customWidth="1"/>
    <col min="8458" max="8458" width="1" style="25" customWidth="1"/>
    <col min="8459" max="8459" width="2.28515625" style="25" customWidth="1"/>
    <col min="8460" max="8464" width="1.7109375" style="25" customWidth="1"/>
    <col min="8465" max="8465" width="1" style="25" customWidth="1"/>
    <col min="8466" max="8466" width="2.28515625" style="25" customWidth="1"/>
    <col min="8467" max="8467" width="2" style="25" customWidth="1"/>
    <col min="8468" max="8471" width="1.7109375" style="25" customWidth="1"/>
    <col min="8472" max="8472" width="1" style="25" customWidth="1"/>
    <col min="8473" max="8473" width="2.28515625" style="25" customWidth="1"/>
    <col min="8474" max="8478" width="1.7109375" style="25" customWidth="1"/>
    <col min="8479" max="8479" width="1" style="25" customWidth="1"/>
    <col min="8480" max="8480" width="2.28515625" style="25" customWidth="1"/>
    <col min="8481" max="8485" width="1.7109375" style="25" customWidth="1"/>
    <col min="8486" max="8486" width="1" style="25" customWidth="1"/>
    <col min="8487" max="8487" width="2.28515625" style="25" customWidth="1"/>
    <col min="8488" max="8492" width="1.7109375" style="25" customWidth="1"/>
    <col min="8493" max="8493" width="1" style="25" customWidth="1"/>
    <col min="8494" max="8494" width="2.28515625" style="25" customWidth="1"/>
    <col min="8495" max="8499" width="1.7109375" style="25" customWidth="1"/>
    <col min="8500" max="8500" width="1" style="25" customWidth="1"/>
    <col min="8501" max="8501" width="2.28515625" style="25" customWidth="1"/>
    <col min="8502" max="8506" width="1.7109375" style="25" customWidth="1"/>
    <col min="8507" max="8507" width="1" style="25" customWidth="1"/>
    <col min="8508" max="8508" width="2.28515625" style="25" customWidth="1"/>
    <col min="8509" max="8513" width="1.7109375" style="25" customWidth="1"/>
    <col min="8514" max="8515" width="1" style="25" customWidth="1"/>
    <col min="8516" max="8704" width="9.140625" style="25"/>
    <col min="8705" max="8705" width="16" style="25" customWidth="1"/>
    <col min="8706" max="8706" width="6.85546875" style="25" customWidth="1"/>
    <col min="8707" max="8707" width="7.85546875" style="25" customWidth="1"/>
    <col min="8708" max="8708" width="2.28515625" style="25" customWidth="1"/>
    <col min="8709" max="8713" width="1.7109375" style="25" customWidth="1"/>
    <col min="8714" max="8714" width="1" style="25" customWidth="1"/>
    <col min="8715" max="8715" width="2.28515625" style="25" customWidth="1"/>
    <col min="8716" max="8720" width="1.7109375" style="25" customWidth="1"/>
    <col min="8721" max="8721" width="1" style="25" customWidth="1"/>
    <col min="8722" max="8722" width="2.28515625" style="25" customWidth="1"/>
    <col min="8723" max="8723" width="2" style="25" customWidth="1"/>
    <col min="8724" max="8727" width="1.7109375" style="25" customWidth="1"/>
    <col min="8728" max="8728" width="1" style="25" customWidth="1"/>
    <col min="8729" max="8729" width="2.28515625" style="25" customWidth="1"/>
    <col min="8730" max="8734" width="1.7109375" style="25" customWidth="1"/>
    <col min="8735" max="8735" width="1" style="25" customWidth="1"/>
    <col min="8736" max="8736" width="2.28515625" style="25" customWidth="1"/>
    <col min="8737" max="8741" width="1.7109375" style="25" customWidth="1"/>
    <col min="8742" max="8742" width="1" style="25" customWidth="1"/>
    <col min="8743" max="8743" width="2.28515625" style="25" customWidth="1"/>
    <col min="8744" max="8748" width="1.7109375" style="25" customWidth="1"/>
    <col min="8749" max="8749" width="1" style="25" customWidth="1"/>
    <col min="8750" max="8750" width="2.28515625" style="25" customWidth="1"/>
    <col min="8751" max="8755" width="1.7109375" style="25" customWidth="1"/>
    <col min="8756" max="8756" width="1" style="25" customWidth="1"/>
    <col min="8757" max="8757" width="2.28515625" style="25" customWidth="1"/>
    <col min="8758" max="8762" width="1.7109375" style="25" customWidth="1"/>
    <col min="8763" max="8763" width="1" style="25" customWidth="1"/>
    <col min="8764" max="8764" width="2.28515625" style="25" customWidth="1"/>
    <col min="8765" max="8769" width="1.7109375" style="25" customWidth="1"/>
    <col min="8770" max="8771" width="1" style="25" customWidth="1"/>
    <col min="8772" max="8960" width="9.140625" style="25"/>
    <col min="8961" max="8961" width="16" style="25" customWidth="1"/>
    <col min="8962" max="8962" width="6.85546875" style="25" customWidth="1"/>
    <col min="8963" max="8963" width="7.85546875" style="25" customWidth="1"/>
    <col min="8964" max="8964" width="2.28515625" style="25" customWidth="1"/>
    <col min="8965" max="8969" width="1.7109375" style="25" customWidth="1"/>
    <col min="8970" max="8970" width="1" style="25" customWidth="1"/>
    <col min="8971" max="8971" width="2.28515625" style="25" customWidth="1"/>
    <col min="8972" max="8976" width="1.7109375" style="25" customWidth="1"/>
    <col min="8977" max="8977" width="1" style="25" customWidth="1"/>
    <col min="8978" max="8978" width="2.28515625" style="25" customWidth="1"/>
    <col min="8979" max="8979" width="2" style="25" customWidth="1"/>
    <col min="8980" max="8983" width="1.7109375" style="25" customWidth="1"/>
    <col min="8984" max="8984" width="1" style="25" customWidth="1"/>
    <col min="8985" max="8985" width="2.28515625" style="25" customWidth="1"/>
    <col min="8986" max="8990" width="1.7109375" style="25" customWidth="1"/>
    <col min="8991" max="8991" width="1" style="25" customWidth="1"/>
    <col min="8992" max="8992" width="2.28515625" style="25" customWidth="1"/>
    <col min="8993" max="8997" width="1.7109375" style="25" customWidth="1"/>
    <col min="8998" max="8998" width="1" style="25" customWidth="1"/>
    <col min="8999" max="8999" width="2.28515625" style="25" customWidth="1"/>
    <col min="9000" max="9004" width="1.7109375" style="25" customWidth="1"/>
    <col min="9005" max="9005" width="1" style="25" customWidth="1"/>
    <col min="9006" max="9006" width="2.28515625" style="25" customWidth="1"/>
    <col min="9007" max="9011" width="1.7109375" style="25" customWidth="1"/>
    <col min="9012" max="9012" width="1" style="25" customWidth="1"/>
    <col min="9013" max="9013" width="2.28515625" style="25" customWidth="1"/>
    <col min="9014" max="9018" width="1.7109375" style="25" customWidth="1"/>
    <col min="9019" max="9019" width="1" style="25" customWidth="1"/>
    <col min="9020" max="9020" width="2.28515625" style="25" customWidth="1"/>
    <col min="9021" max="9025" width="1.7109375" style="25" customWidth="1"/>
    <col min="9026" max="9027" width="1" style="25" customWidth="1"/>
    <col min="9028" max="9216" width="9.140625" style="25"/>
    <col min="9217" max="9217" width="16" style="25" customWidth="1"/>
    <col min="9218" max="9218" width="6.85546875" style="25" customWidth="1"/>
    <col min="9219" max="9219" width="7.85546875" style="25" customWidth="1"/>
    <col min="9220" max="9220" width="2.28515625" style="25" customWidth="1"/>
    <col min="9221" max="9225" width="1.7109375" style="25" customWidth="1"/>
    <col min="9226" max="9226" width="1" style="25" customWidth="1"/>
    <col min="9227" max="9227" width="2.28515625" style="25" customWidth="1"/>
    <col min="9228" max="9232" width="1.7109375" style="25" customWidth="1"/>
    <col min="9233" max="9233" width="1" style="25" customWidth="1"/>
    <col min="9234" max="9234" width="2.28515625" style="25" customWidth="1"/>
    <col min="9235" max="9235" width="2" style="25" customWidth="1"/>
    <col min="9236" max="9239" width="1.7109375" style="25" customWidth="1"/>
    <col min="9240" max="9240" width="1" style="25" customWidth="1"/>
    <col min="9241" max="9241" width="2.28515625" style="25" customWidth="1"/>
    <col min="9242" max="9246" width="1.7109375" style="25" customWidth="1"/>
    <col min="9247" max="9247" width="1" style="25" customWidth="1"/>
    <col min="9248" max="9248" width="2.28515625" style="25" customWidth="1"/>
    <col min="9249" max="9253" width="1.7109375" style="25" customWidth="1"/>
    <col min="9254" max="9254" width="1" style="25" customWidth="1"/>
    <col min="9255" max="9255" width="2.28515625" style="25" customWidth="1"/>
    <col min="9256" max="9260" width="1.7109375" style="25" customWidth="1"/>
    <col min="9261" max="9261" width="1" style="25" customWidth="1"/>
    <col min="9262" max="9262" width="2.28515625" style="25" customWidth="1"/>
    <col min="9263" max="9267" width="1.7109375" style="25" customWidth="1"/>
    <col min="9268" max="9268" width="1" style="25" customWidth="1"/>
    <col min="9269" max="9269" width="2.28515625" style="25" customWidth="1"/>
    <col min="9270" max="9274" width="1.7109375" style="25" customWidth="1"/>
    <col min="9275" max="9275" width="1" style="25" customWidth="1"/>
    <col min="9276" max="9276" width="2.28515625" style="25" customWidth="1"/>
    <col min="9277" max="9281" width="1.7109375" style="25" customWidth="1"/>
    <col min="9282" max="9283" width="1" style="25" customWidth="1"/>
    <col min="9284" max="9472" width="9.140625" style="25"/>
    <col min="9473" max="9473" width="16" style="25" customWidth="1"/>
    <col min="9474" max="9474" width="6.85546875" style="25" customWidth="1"/>
    <col min="9475" max="9475" width="7.85546875" style="25" customWidth="1"/>
    <col min="9476" max="9476" width="2.28515625" style="25" customWidth="1"/>
    <col min="9477" max="9481" width="1.7109375" style="25" customWidth="1"/>
    <col min="9482" max="9482" width="1" style="25" customWidth="1"/>
    <col min="9483" max="9483" width="2.28515625" style="25" customWidth="1"/>
    <col min="9484" max="9488" width="1.7109375" style="25" customWidth="1"/>
    <col min="9489" max="9489" width="1" style="25" customWidth="1"/>
    <col min="9490" max="9490" width="2.28515625" style="25" customWidth="1"/>
    <col min="9491" max="9491" width="2" style="25" customWidth="1"/>
    <col min="9492" max="9495" width="1.7109375" style="25" customWidth="1"/>
    <col min="9496" max="9496" width="1" style="25" customWidth="1"/>
    <col min="9497" max="9497" width="2.28515625" style="25" customWidth="1"/>
    <col min="9498" max="9502" width="1.7109375" style="25" customWidth="1"/>
    <col min="9503" max="9503" width="1" style="25" customWidth="1"/>
    <col min="9504" max="9504" width="2.28515625" style="25" customWidth="1"/>
    <col min="9505" max="9509" width="1.7109375" style="25" customWidth="1"/>
    <col min="9510" max="9510" width="1" style="25" customWidth="1"/>
    <col min="9511" max="9511" width="2.28515625" style="25" customWidth="1"/>
    <col min="9512" max="9516" width="1.7109375" style="25" customWidth="1"/>
    <col min="9517" max="9517" width="1" style="25" customWidth="1"/>
    <col min="9518" max="9518" width="2.28515625" style="25" customWidth="1"/>
    <col min="9519" max="9523" width="1.7109375" style="25" customWidth="1"/>
    <col min="9524" max="9524" width="1" style="25" customWidth="1"/>
    <col min="9525" max="9525" width="2.28515625" style="25" customWidth="1"/>
    <col min="9526" max="9530" width="1.7109375" style="25" customWidth="1"/>
    <col min="9531" max="9531" width="1" style="25" customWidth="1"/>
    <col min="9532" max="9532" width="2.28515625" style="25" customWidth="1"/>
    <col min="9533" max="9537" width="1.7109375" style="25" customWidth="1"/>
    <col min="9538" max="9539" width="1" style="25" customWidth="1"/>
    <col min="9540" max="9728" width="9.140625" style="25"/>
    <col min="9729" max="9729" width="16" style="25" customWidth="1"/>
    <col min="9730" max="9730" width="6.85546875" style="25" customWidth="1"/>
    <col min="9731" max="9731" width="7.85546875" style="25" customWidth="1"/>
    <col min="9732" max="9732" width="2.28515625" style="25" customWidth="1"/>
    <col min="9733" max="9737" width="1.7109375" style="25" customWidth="1"/>
    <col min="9738" max="9738" width="1" style="25" customWidth="1"/>
    <col min="9739" max="9739" width="2.28515625" style="25" customWidth="1"/>
    <col min="9740" max="9744" width="1.7109375" style="25" customWidth="1"/>
    <col min="9745" max="9745" width="1" style="25" customWidth="1"/>
    <col min="9746" max="9746" width="2.28515625" style="25" customWidth="1"/>
    <col min="9747" max="9747" width="2" style="25" customWidth="1"/>
    <col min="9748" max="9751" width="1.7109375" style="25" customWidth="1"/>
    <col min="9752" max="9752" width="1" style="25" customWidth="1"/>
    <col min="9753" max="9753" width="2.28515625" style="25" customWidth="1"/>
    <col min="9754" max="9758" width="1.7109375" style="25" customWidth="1"/>
    <col min="9759" max="9759" width="1" style="25" customWidth="1"/>
    <col min="9760" max="9760" width="2.28515625" style="25" customWidth="1"/>
    <col min="9761" max="9765" width="1.7109375" style="25" customWidth="1"/>
    <col min="9766" max="9766" width="1" style="25" customWidth="1"/>
    <col min="9767" max="9767" width="2.28515625" style="25" customWidth="1"/>
    <col min="9768" max="9772" width="1.7109375" style="25" customWidth="1"/>
    <col min="9773" max="9773" width="1" style="25" customWidth="1"/>
    <col min="9774" max="9774" width="2.28515625" style="25" customWidth="1"/>
    <col min="9775" max="9779" width="1.7109375" style="25" customWidth="1"/>
    <col min="9780" max="9780" width="1" style="25" customWidth="1"/>
    <col min="9781" max="9781" width="2.28515625" style="25" customWidth="1"/>
    <col min="9782" max="9786" width="1.7109375" style="25" customWidth="1"/>
    <col min="9787" max="9787" width="1" style="25" customWidth="1"/>
    <col min="9788" max="9788" width="2.28515625" style="25" customWidth="1"/>
    <col min="9789" max="9793" width="1.7109375" style="25" customWidth="1"/>
    <col min="9794" max="9795" width="1" style="25" customWidth="1"/>
    <col min="9796" max="9984" width="9.140625" style="25"/>
    <col min="9985" max="9985" width="16" style="25" customWidth="1"/>
    <col min="9986" max="9986" width="6.85546875" style="25" customWidth="1"/>
    <col min="9987" max="9987" width="7.85546875" style="25" customWidth="1"/>
    <col min="9988" max="9988" width="2.28515625" style="25" customWidth="1"/>
    <col min="9989" max="9993" width="1.7109375" style="25" customWidth="1"/>
    <col min="9994" max="9994" width="1" style="25" customWidth="1"/>
    <col min="9995" max="9995" width="2.28515625" style="25" customWidth="1"/>
    <col min="9996" max="10000" width="1.7109375" style="25" customWidth="1"/>
    <col min="10001" max="10001" width="1" style="25" customWidth="1"/>
    <col min="10002" max="10002" width="2.28515625" style="25" customWidth="1"/>
    <col min="10003" max="10003" width="2" style="25" customWidth="1"/>
    <col min="10004" max="10007" width="1.7109375" style="25" customWidth="1"/>
    <col min="10008" max="10008" width="1" style="25" customWidth="1"/>
    <col min="10009" max="10009" width="2.28515625" style="25" customWidth="1"/>
    <col min="10010" max="10014" width="1.7109375" style="25" customWidth="1"/>
    <col min="10015" max="10015" width="1" style="25" customWidth="1"/>
    <col min="10016" max="10016" width="2.28515625" style="25" customWidth="1"/>
    <col min="10017" max="10021" width="1.7109375" style="25" customWidth="1"/>
    <col min="10022" max="10022" width="1" style="25" customWidth="1"/>
    <col min="10023" max="10023" width="2.28515625" style="25" customWidth="1"/>
    <col min="10024" max="10028" width="1.7109375" style="25" customWidth="1"/>
    <col min="10029" max="10029" width="1" style="25" customWidth="1"/>
    <col min="10030" max="10030" width="2.28515625" style="25" customWidth="1"/>
    <col min="10031" max="10035" width="1.7109375" style="25" customWidth="1"/>
    <col min="10036" max="10036" width="1" style="25" customWidth="1"/>
    <col min="10037" max="10037" width="2.28515625" style="25" customWidth="1"/>
    <col min="10038" max="10042" width="1.7109375" style="25" customWidth="1"/>
    <col min="10043" max="10043" width="1" style="25" customWidth="1"/>
    <col min="10044" max="10044" width="2.28515625" style="25" customWidth="1"/>
    <col min="10045" max="10049" width="1.7109375" style="25" customWidth="1"/>
    <col min="10050" max="10051" width="1" style="25" customWidth="1"/>
    <col min="10052" max="10240" width="9.140625" style="25"/>
    <col min="10241" max="10241" width="16" style="25" customWidth="1"/>
    <col min="10242" max="10242" width="6.85546875" style="25" customWidth="1"/>
    <col min="10243" max="10243" width="7.85546875" style="25" customWidth="1"/>
    <col min="10244" max="10244" width="2.28515625" style="25" customWidth="1"/>
    <col min="10245" max="10249" width="1.7109375" style="25" customWidth="1"/>
    <col min="10250" max="10250" width="1" style="25" customWidth="1"/>
    <col min="10251" max="10251" width="2.28515625" style="25" customWidth="1"/>
    <col min="10252" max="10256" width="1.7109375" style="25" customWidth="1"/>
    <col min="10257" max="10257" width="1" style="25" customWidth="1"/>
    <col min="10258" max="10258" width="2.28515625" style="25" customWidth="1"/>
    <col min="10259" max="10259" width="2" style="25" customWidth="1"/>
    <col min="10260" max="10263" width="1.7109375" style="25" customWidth="1"/>
    <col min="10264" max="10264" width="1" style="25" customWidth="1"/>
    <col min="10265" max="10265" width="2.28515625" style="25" customWidth="1"/>
    <col min="10266" max="10270" width="1.7109375" style="25" customWidth="1"/>
    <col min="10271" max="10271" width="1" style="25" customWidth="1"/>
    <col min="10272" max="10272" width="2.28515625" style="25" customWidth="1"/>
    <col min="10273" max="10277" width="1.7109375" style="25" customWidth="1"/>
    <col min="10278" max="10278" width="1" style="25" customWidth="1"/>
    <col min="10279" max="10279" width="2.28515625" style="25" customWidth="1"/>
    <col min="10280" max="10284" width="1.7109375" style="25" customWidth="1"/>
    <col min="10285" max="10285" width="1" style="25" customWidth="1"/>
    <col min="10286" max="10286" width="2.28515625" style="25" customWidth="1"/>
    <col min="10287" max="10291" width="1.7109375" style="25" customWidth="1"/>
    <col min="10292" max="10292" width="1" style="25" customWidth="1"/>
    <col min="10293" max="10293" width="2.28515625" style="25" customWidth="1"/>
    <col min="10294" max="10298" width="1.7109375" style="25" customWidth="1"/>
    <col min="10299" max="10299" width="1" style="25" customWidth="1"/>
    <col min="10300" max="10300" width="2.28515625" style="25" customWidth="1"/>
    <col min="10301" max="10305" width="1.7109375" style="25" customWidth="1"/>
    <col min="10306" max="10307" width="1" style="25" customWidth="1"/>
    <col min="10308" max="10496" width="9.140625" style="25"/>
    <col min="10497" max="10497" width="16" style="25" customWidth="1"/>
    <col min="10498" max="10498" width="6.85546875" style="25" customWidth="1"/>
    <col min="10499" max="10499" width="7.85546875" style="25" customWidth="1"/>
    <col min="10500" max="10500" width="2.28515625" style="25" customWidth="1"/>
    <col min="10501" max="10505" width="1.7109375" style="25" customWidth="1"/>
    <col min="10506" max="10506" width="1" style="25" customWidth="1"/>
    <col min="10507" max="10507" width="2.28515625" style="25" customWidth="1"/>
    <col min="10508" max="10512" width="1.7109375" style="25" customWidth="1"/>
    <col min="10513" max="10513" width="1" style="25" customWidth="1"/>
    <col min="10514" max="10514" width="2.28515625" style="25" customWidth="1"/>
    <col min="10515" max="10515" width="2" style="25" customWidth="1"/>
    <col min="10516" max="10519" width="1.7109375" style="25" customWidth="1"/>
    <col min="10520" max="10520" width="1" style="25" customWidth="1"/>
    <col min="10521" max="10521" width="2.28515625" style="25" customWidth="1"/>
    <col min="10522" max="10526" width="1.7109375" style="25" customWidth="1"/>
    <col min="10527" max="10527" width="1" style="25" customWidth="1"/>
    <col min="10528" max="10528" width="2.28515625" style="25" customWidth="1"/>
    <col min="10529" max="10533" width="1.7109375" style="25" customWidth="1"/>
    <col min="10534" max="10534" width="1" style="25" customWidth="1"/>
    <col min="10535" max="10535" width="2.28515625" style="25" customWidth="1"/>
    <col min="10536" max="10540" width="1.7109375" style="25" customWidth="1"/>
    <col min="10541" max="10541" width="1" style="25" customWidth="1"/>
    <col min="10542" max="10542" width="2.28515625" style="25" customWidth="1"/>
    <col min="10543" max="10547" width="1.7109375" style="25" customWidth="1"/>
    <col min="10548" max="10548" width="1" style="25" customWidth="1"/>
    <col min="10549" max="10549" width="2.28515625" style="25" customWidth="1"/>
    <col min="10550" max="10554" width="1.7109375" style="25" customWidth="1"/>
    <col min="10555" max="10555" width="1" style="25" customWidth="1"/>
    <col min="10556" max="10556" width="2.28515625" style="25" customWidth="1"/>
    <col min="10557" max="10561" width="1.7109375" style="25" customWidth="1"/>
    <col min="10562" max="10563" width="1" style="25" customWidth="1"/>
    <col min="10564" max="10752" width="9.140625" style="25"/>
    <col min="10753" max="10753" width="16" style="25" customWidth="1"/>
    <col min="10754" max="10754" width="6.85546875" style="25" customWidth="1"/>
    <col min="10755" max="10755" width="7.85546875" style="25" customWidth="1"/>
    <col min="10756" max="10756" width="2.28515625" style="25" customWidth="1"/>
    <col min="10757" max="10761" width="1.7109375" style="25" customWidth="1"/>
    <col min="10762" max="10762" width="1" style="25" customWidth="1"/>
    <col min="10763" max="10763" width="2.28515625" style="25" customWidth="1"/>
    <col min="10764" max="10768" width="1.7109375" style="25" customWidth="1"/>
    <col min="10769" max="10769" width="1" style="25" customWidth="1"/>
    <col min="10770" max="10770" width="2.28515625" style="25" customWidth="1"/>
    <col min="10771" max="10771" width="2" style="25" customWidth="1"/>
    <col min="10772" max="10775" width="1.7109375" style="25" customWidth="1"/>
    <col min="10776" max="10776" width="1" style="25" customWidth="1"/>
    <col min="10777" max="10777" width="2.28515625" style="25" customWidth="1"/>
    <col min="10778" max="10782" width="1.7109375" style="25" customWidth="1"/>
    <col min="10783" max="10783" width="1" style="25" customWidth="1"/>
    <col min="10784" max="10784" width="2.28515625" style="25" customWidth="1"/>
    <col min="10785" max="10789" width="1.7109375" style="25" customWidth="1"/>
    <col min="10790" max="10790" width="1" style="25" customWidth="1"/>
    <col min="10791" max="10791" width="2.28515625" style="25" customWidth="1"/>
    <col min="10792" max="10796" width="1.7109375" style="25" customWidth="1"/>
    <col min="10797" max="10797" width="1" style="25" customWidth="1"/>
    <col min="10798" max="10798" width="2.28515625" style="25" customWidth="1"/>
    <col min="10799" max="10803" width="1.7109375" style="25" customWidth="1"/>
    <col min="10804" max="10804" width="1" style="25" customWidth="1"/>
    <col min="10805" max="10805" width="2.28515625" style="25" customWidth="1"/>
    <col min="10806" max="10810" width="1.7109375" style="25" customWidth="1"/>
    <col min="10811" max="10811" width="1" style="25" customWidth="1"/>
    <col min="10812" max="10812" width="2.28515625" style="25" customWidth="1"/>
    <col min="10813" max="10817" width="1.7109375" style="25" customWidth="1"/>
    <col min="10818" max="10819" width="1" style="25" customWidth="1"/>
    <col min="10820" max="11008" width="9.140625" style="25"/>
    <col min="11009" max="11009" width="16" style="25" customWidth="1"/>
    <col min="11010" max="11010" width="6.85546875" style="25" customWidth="1"/>
    <col min="11011" max="11011" width="7.85546875" style="25" customWidth="1"/>
    <col min="11012" max="11012" width="2.28515625" style="25" customWidth="1"/>
    <col min="11013" max="11017" width="1.7109375" style="25" customWidth="1"/>
    <col min="11018" max="11018" width="1" style="25" customWidth="1"/>
    <col min="11019" max="11019" width="2.28515625" style="25" customWidth="1"/>
    <col min="11020" max="11024" width="1.7109375" style="25" customWidth="1"/>
    <col min="11025" max="11025" width="1" style="25" customWidth="1"/>
    <col min="11026" max="11026" width="2.28515625" style="25" customWidth="1"/>
    <col min="11027" max="11027" width="2" style="25" customWidth="1"/>
    <col min="11028" max="11031" width="1.7109375" style="25" customWidth="1"/>
    <col min="11032" max="11032" width="1" style="25" customWidth="1"/>
    <col min="11033" max="11033" width="2.28515625" style="25" customWidth="1"/>
    <col min="11034" max="11038" width="1.7109375" style="25" customWidth="1"/>
    <col min="11039" max="11039" width="1" style="25" customWidth="1"/>
    <col min="11040" max="11040" width="2.28515625" style="25" customWidth="1"/>
    <col min="11041" max="11045" width="1.7109375" style="25" customWidth="1"/>
    <col min="11046" max="11046" width="1" style="25" customWidth="1"/>
    <col min="11047" max="11047" width="2.28515625" style="25" customWidth="1"/>
    <col min="11048" max="11052" width="1.7109375" style="25" customWidth="1"/>
    <col min="11053" max="11053" width="1" style="25" customWidth="1"/>
    <col min="11054" max="11054" width="2.28515625" style="25" customWidth="1"/>
    <col min="11055" max="11059" width="1.7109375" style="25" customWidth="1"/>
    <col min="11060" max="11060" width="1" style="25" customWidth="1"/>
    <col min="11061" max="11061" width="2.28515625" style="25" customWidth="1"/>
    <col min="11062" max="11066" width="1.7109375" style="25" customWidth="1"/>
    <col min="11067" max="11067" width="1" style="25" customWidth="1"/>
    <col min="11068" max="11068" width="2.28515625" style="25" customWidth="1"/>
    <col min="11069" max="11073" width="1.7109375" style="25" customWidth="1"/>
    <col min="11074" max="11075" width="1" style="25" customWidth="1"/>
    <col min="11076" max="11264" width="9.140625" style="25"/>
    <col min="11265" max="11265" width="16" style="25" customWidth="1"/>
    <col min="11266" max="11266" width="6.85546875" style="25" customWidth="1"/>
    <col min="11267" max="11267" width="7.85546875" style="25" customWidth="1"/>
    <col min="11268" max="11268" width="2.28515625" style="25" customWidth="1"/>
    <col min="11269" max="11273" width="1.7109375" style="25" customWidth="1"/>
    <col min="11274" max="11274" width="1" style="25" customWidth="1"/>
    <col min="11275" max="11275" width="2.28515625" style="25" customWidth="1"/>
    <col min="11276" max="11280" width="1.7109375" style="25" customWidth="1"/>
    <col min="11281" max="11281" width="1" style="25" customWidth="1"/>
    <col min="11282" max="11282" width="2.28515625" style="25" customWidth="1"/>
    <col min="11283" max="11283" width="2" style="25" customWidth="1"/>
    <col min="11284" max="11287" width="1.7109375" style="25" customWidth="1"/>
    <col min="11288" max="11288" width="1" style="25" customWidth="1"/>
    <col min="11289" max="11289" width="2.28515625" style="25" customWidth="1"/>
    <col min="11290" max="11294" width="1.7109375" style="25" customWidth="1"/>
    <col min="11295" max="11295" width="1" style="25" customWidth="1"/>
    <col min="11296" max="11296" width="2.28515625" style="25" customWidth="1"/>
    <col min="11297" max="11301" width="1.7109375" style="25" customWidth="1"/>
    <col min="11302" max="11302" width="1" style="25" customWidth="1"/>
    <col min="11303" max="11303" width="2.28515625" style="25" customWidth="1"/>
    <col min="11304" max="11308" width="1.7109375" style="25" customWidth="1"/>
    <col min="11309" max="11309" width="1" style="25" customWidth="1"/>
    <col min="11310" max="11310" width="2.28515625" style="25" customWidth="1"/>
    <col min="11311" max="11315" width="1.7109375" style="25" customWidth="1"/>
    <col min="11316" max="11316" width="1" style="25" customWidth="1"/>
    <col min="11317" max="11317" width="2.28515625" style="25" customWidth="1"/>
    <col min="11318" max="11322" width="1.7109375" style="25" customWidth="1"/>
    <col min="11323" max="11323" width="1" style="25" customWidth="1"/>
    <col min="11324" max="11324" width="2.28515625" style="25" customWidth="1"/>
    <col min="11325" max="11329" width="1.7109375" style="25" customWidth="1"/>
    <col min="11330" max="11331" width="1" style="25" customWidth="1"/>
    <col min="11332" max="11520" width="9.140625" style="25"/>
    <col min="11521" max="11521" width="16" style="25" customWidth="1"/>
    <col min="11522" max="11522" width="6.85546875" style="25" customWidth="1"/>
    <col min="11523" max="11523" width="7.85546875" style="25" customWidth="1"/>
    <col min="11524" max="11524" width="2.28515625" style="25" customWidth="1"/>
    <col min="11525" max="11529" width="1.7109375" style="25" customWidth="1"/>
    <col min="11530" max="11530" width="1" style="25" customWidth="1"/>
    <col min="11531" max="11531" width="2.28515625" style="25" customWidth="1"/>
    <col min="11532" max="11536" width="1.7109375" style="25" customWidth="1"/>
    <col min="11537" max="11537" width="1" style="25" customWidth="1"/>
    <col min="11538" max="11538" width="2.28515625" style="25" customWidth="1"/>
    <col min="11539" max="11539" width="2" style="25" customWidth="1"/>
    <col min="11540" max="11543" width="1.7109375" style="25" customWidth="1"/>
    <col min="11544" max="11544" width="1" style="25" customWidth="1"/>
    <col min="11545" max="11545" width="2.28515625" style="25" customWidth="1"/>
    <col min="11546" max="11550" width="1.7109375" style="25" customWidth="1"/>
    <col min="11551" max="11551" width="1" style="25" customWidth="1"/>
    <col min="11552" max="11552" width="2.28515625" style="25" customWidth="1"/>
    <col min="11553" max="11557" width="1.7109375" style="25" customWidth="1"/>
    <col min="11558" max="11558" width="1" style="25" customWidth="1"/>
    <col min="11559" max="11559" width="2.28515625" style="25" customWidth="1"/>
    <col min="11560" max="11564" width="1.7109375" style="25" customWidth="1"/>
    <col min="11565" max="11565" width="1" style="25" customWidth="1"/>
    <col min="11566" max="11566" width="2.28515625" style="25" customWidth="1"/>
    <col min="11567" max="11571" width="1.7109375" style="25" customWidth="1"/>
    <col min="11572" max="11572" width="1" style="25" customWidth="1"/>
    <col min="11573" max="11573" width="2.28515625" style="25" customWidth="1"/>
    <col min="11574" max="11578" width="1.7109375" style="25" customWidth="1"/>
    <col min="11579" max="11579" width="1" style="25" customWidth="1"/>
    <col min="11580" max="11580" width="2.28515625" style="25" customWidth="1"/>
    <col min="11581" max="11585" width="1.7109375" style="25" customWidth="1"/>
    <col min="11586" max="11587" width="1" style="25" customWidth="1"/>
    <col min="11588" max="11776" width="9.140625" style="25"/>
    <col min="11777" max="11777" width="16" style="25" customWidth="1"/>
    <col min="11778" max="11778" width="6.85546875" style="25" customWidth="1"/>
    <col min="11779" max="11779" width="7.85546875" style="25" customWidth="1"/>
    <col min="11780" max="11780" width="2.28515625" style="25" customWidth="1"/>
    <col min="11781" max="11785" width="1.7109375" style="25" customWidth="1"/>
    <col min="11786" max="11786" width="1" style="25" customWidth="1"/>
    <col min="11787" max="11787" width="2.28515625" style="25" customWidth="1"/>
    <col min="11788" max="11792" width="1.7109375" style="25" customWidth="1"/>
    <col min="11793" max="11793" width="1" style="25" customWidth="1"/>
    <col min="11794" max="11794" width="2.28515625" style="25" customWidth="1"/>
    <col min="11795" max="11795" width="2" style="25" customWidth="1"/>
    <col min="11796" max="11799" width="1.7109375" style="25" customWidth="1"/>
    <col min="11800" max="11800" width="1" style="25" customWidth="1"/>
    <col min="11801" max="11801" width="2.28515625" style="25" customWidth="1"/>
    <col min="11802" max="11806" width="1.7109375" style="25" customWidth="1"/>
    <col min="11807" max="11807" width="1" style="25" customWidth="1"/>
    <col min="11808" max="11808" width="2.28515625" style="25" customWidth="1"/>
    <col min="11809" max="11813" width="1.7109375" style="25" customWidth="1"/>
    <col min="11814" max="11814" width="1" style="25" customWidth="1"/>
    <col min="11815" max="11815" width="2.28515625" style="25" customWidth="1"/>
    <col min="11816" max="11820" width="1.7109375" style="25" customWidth="1"/>
    <col min="11821" max="11821" width="1" style="25" customWidth="1"/>
    <col min="11822" max="11822" width="2.28515625" style="25" customWidth="1"/>
    <col min="11823" max="11827" width="1.7109375" style="25" customWidth="1"/>
    <col min="11828" max="11828" width="1" style="25" customWidth="1"/>
    <col min="11829" max="11829" width="2.28515625" style="25" customWidth="1"/>
    <col min="11830" max="11834" width="1.7109375" style="25" customWidth="1"/>
    <col min="11835" max="11835" width="1" style="25" customWidth="1"/>
    <col min="11836" max="11836" width="2.28515625" style="25" customWidth="1"/>
    <col min="11837" max="11841" width="1.7109375" style="25" customWidth="1"/>
    <col min="11842" max="11843" width="1" style="25" customWidth="1"/>
    <col min="11844" max="12032" width="9.140625" style="25"/>
    <col min="12033" max="12033" width="16" style="25" customWidth="1"/>
    <col min="12034" max="12034" width="6.85546875" style="25" customWidth="1"/>
    <col min="12035" max="12035" width="7.85546875" style="25" customWidth="1"/>
    <col min="12036" max="12036" width="2.28515625" style="25" customWidth="1"/>
    <col min="12037" max="12041" width="1.7109375" style="25" customWidth="1"/>
    <col min="12042" max="12042" width="1" style="25" customWidth="1"/>
    <col min="12043" max="12043" width="2.28515625" style="25" customWidth="1"/>
    <col min="12044" max="12048" width="1.7109375" style="25" customWidth="1"/>
    <col min="12049" max="12049" width="1" style="25" customWidth="1"/>
    <col min="12050" max="12050" width="2.28515625" style="25" customWidth="1"/>
    <col min="12051" max="12051" width="2" style="25" customWidth="1"/>
    <col min="12052" max="12055" width="1.7109375" style="25" customWidth="1"/>
    <col min="12056" max="12056" width="1" style="25" customWidth="1"/>
    <col min="12057" max="12057" width="2.28515625" style="25" customWidth="1"/>
    <col min="12058" max="12062" width="1.7109375" style="25" customWidth="1"/>
    <col min="12063" max="12063" width="1" style="25" customWidth="1"/>
    <col min="12064" max="12064" width="2.28515625" style="25" customWidth="1"/>
    <col min="12065" max="12069" width="1.7109375" style="25" customWidth="1"/>
    <col min="12070" max="12070" width="1" style="25" customWidth="1"/>
    <col min="12071" max="12071" width="2.28515625" style="25" customWidth="1"/>
    <col min="12072" max="12076" width="1.7109375" style="25" customWidth="1"/>
    <col min="12077" max="12077" width="1" style="25" customWidth="1"/>
    <col min="12078" max="12078" width="2.28515625" style="25" customWidth="1"/>
    <col min="12079" max="12083" width="1.7109375" style="25" customWidth="1"/>
    <col min="12084" max="12084" width="1" style="25" customWidth="1"/>
    <col min="12085" max="12085" width="2.28515625" style="25" customWidth="1"/>
    <col min="12086" max="12090" width="1.7109375" style="25" customWidth="1"/>
    <col min="12091" max="12091" width="1" style="25" customWidth="1"/>
    <col min="12092" max="12092" width="2.28515625" style="25" customWidth="1"/>
    <col min="12093" max="12097" width="1.7109375" style="25" customWidth="1"/>
    <col min="12098" max="12099" width="1" style="25" customWidth="1"/>
    <col min="12100" max="12288" width="9.140625" style="25"/>
    <col min="12289" max="12289" width="16" style="25" customWidth="1"/>
    <col min="12290" max="12290" width="6.85546875" style="25" customWidth="1"/>
    <col min="12291" max="12291" width="7.85546875" style="25" customWidth="1"/>
    <col min="12292" max="12292" width="2.28515625" style="25" customWidth="1"/>
    <col min="12293" max="12297" width="1.7109375" style="25" customWidth="1"/>
    <col min="12298" max="12298" width="1" style="25" customWidth="1"/>
    <col min="12299" max="12299" width="2.28515625" style="25" customWidth="1"/>
    <col min="12300" max="12304" width="1.7109375" style="25" customWidth="1"/>
    <col min="12305" max="12305" width="1" style="25" customWidth="1"/>
    <col min="12306" max="12306" width="2.28515625" style="25" customWidth="1"/>
    <col min="12307" max="12307" width="2" style="25" customWidth="1"/>
    <col min="12308" max="12311" width="1.7109375" style="25" customWidth="1"/>
    <col min="12312" max="12312" width="1" style="25" customWidth="1"/>
    <col min="12313" max="12313" width="2.28515625" style="25" customWidth="1"/>
    <col min="12314" max="12318" width="1.7109375" style="25" customWidth="1"/>
    <col min="12319" max="12319" width="1" style="25" customWidth="1"/>
    <col min="12320" max="12320" width="2.28515625" style="25" customWidth="1"/>
    <col min="12321" max="12325" width="1.7109375" style="25" customWidth="1"/>
    <col min="12326" max="12326" width="1" style="25" customWidth="1"/>
    <col min="12327" max="12327" width="2.28515625" style="25" customWidth="1"/>
    <col min="12328" max="12332" width="1.7109375" style="25" customWidth="1"/>
    <col min="12333" max="12333" width="1" style="25" customWidth="1"/>
    <col min="12334" max="12334" width="2.28515625" style="25" customWidth="1"/>
    <col min="12335" max="12339" width="1.7109375" style="25" customWidth="1"/>
    <col min="12340" max="12340" width="1" style="25" customWidth="1"/>
    <col min="12341" max="12341" width="2.28515625" style="25" customWidth="1"/>
    <col min="12342" max="12346" width="1.7109375" style="25" customWidth="1"/>
    <col min="12347" max="12347" width="1" style="25" customWidth="1"/>
    <col min="12348" max="12348" width="2.28515625" style="25" customWidth="1"/>
    <col min="12349" max="12353" width="1.7109375" style="25" customWidth="1"/>
    <col min="12354" max="12355" width="1" style="25" customWidth="1"/>
    <col min="12356" max="12544" width="9.140625" style="25"/>
    <col min="12545" max="12545" width="16" style="25" customWidth="1"/>
    <col min="12546" max="12546" width="6.85546875" style="25" customWidth="1"/>
    <col min="12547" max="12547" width="7.85546875" style="25" customWidth="1"/>
    <col min="12548" max="12548" width="2.28515625" style="25" customWidth="1"/>
    <col min="12549" max="12553" width="1.7109375" style="25" customWidth="1"/>
    <col min="12554" max="12554" width="1" style="25" customWidth="1"/>
    <col min="12555" max="12555" width="2.28515625" style="25" customWidth="1"/>
    <col min="12556" max="12560" width="1.7109375" style="25" customWidth="1"/>
    <col min="12561" max="12561" width="1" style="25" customWidth="1"/>
    <col min="12562" max="12562" width="2.28515625" style="25" customWidth="1"/>
    <col min="12563" max="12563" width="2" style="25" customWidth="1"/>
    <col min="12564" max="12567" width="1.7109375" style="25" customWidth="1"/>
    <col min="12568" max="12568" width="1" style="25" customWidth="1"/>
    <col min="12569" max="12569" width="2.28515625" style="25" customWidth="1"/>
    <col min="12570" max="12574" width="1.7109375" style="25" customWidth="1"/>
    <col min="12575" max="12575" width="1" style="25" customWidth="1"/>
    <col min="12576" max="12576" width="2.28515625" style="25" customWidth="1"/>
    <col min="12577" max="12581" width="1.7109375" style="25" customWidth="1"/>
    <col min="12582" max="12582" width="1" style="25" customWidth="1"/>
    <col min="12583" max="12583" width="2.28515625" style="25" customWidth="1"/>
    <col min="12584" max="12588" width="1.7109375" style="25" customWidth="1"/>
    <col min="12589" max="12589" width="1" style="25" customWidth="1"/>
    <col min="12590" max="12590" width="2.28515625" style="25" customWidth="1"/>
    <col min="12591" max="12595" width="1.7109375" style="25" customWidth="1"/>
    <col min="12596" max="12596" width="1" style="25" customWidth="1"/>
    <col min="12597" max="12597" width="2.28515625" style="25" customWidth="1"/>
    <col min="12598" max="12602" width="1.7109375" style="25" customWidth="1"/>
    <col min="12603" max="12603" width="1" style="25" customWidth="1"/>
    <col min="12604" max="12604" width="2.28515625" style="25" customWidth="1"/>
    <col min="12605" max="12609" width="1.7109375" style="25" customWidth="1"/>
    <col min="12610" max="12611" width="1" style="25" customWidth="1"/>
    <col min="12612" max="12800" width="9.140625" style="25"/>
    <col min="12801" max="12801" width="16" style="25" customWidth="1"/>
    <col min="12802" max="12802" width="6.85546875" style="25" customWidth="1"/>
    <col min="12803" max="12803" width="7.85546875" style="25" customWidth="1"/>
    <col min="12804" max="12804" width="2.28515625" style="25" customWidth="1"/>
    <col min="12805" max="12809" width="1.7109375" style="25" customWidth="1"/>
    <col min="12810" max="12810" width="1" style="25" customWidth="1"/>
    <col min="12811" max="12811" width="2.28515625" style="25" customWidth="1"/>
    <col min="12812" max="12816" width="1.7109375" style="25" customWidth="1"/>
    <col min="12817" max="12817" width="1" style="25" customWidth="1"/>
    <col min="12818" max="12818" width="2.28515625" style="25" customWidth="1"/>
    <col min="12819" max="12819" width="2" style="25" customWidth="1"/>
    <col min="12820" max="12823" width="1.7109375" style="25" customWidth="1"/>
    <col min="12824" max="12824" width="1" style="25" customWidth="1"/>
    <col min="12825" max="12825" width="2.28515625" style="25" customWidth="1"/>
    <col min="12826" max="12830" width="1.7109375" style="25" customWidth="1"/>
    <col min="12831" max="12831" width="1" style="25" customWidth="1"/>
    <col min="12832" max="12832" width="2.28515625" style="25" customWidth="1"/>
    <col min="12833" max="12837" width="1.7109375" style="25" customWidth="1"/>
    <col min="12838" max="12838" width="1" style="25" customWidth="1"/>
    <col min="12839" max="12839" width="2.28515625" style="25" customWidth="1"/>
    <col min="12840" max="12844" width="1.7109375" style="25" customWidth="1"/>
    <col min="12845" max="12845" width="1" style="25" customWidth="1"/>
    <col min="12846" max="12846" width="2.28515625" style="25" customWidth="1"/>
    <col min="12847" max="12851" width="1.7109375" style="25" customWidth="1"/>
    <col min="12852" max="12852" width="1" style="25" customWidth="1"/>
    <col min="12853" max="12853" width="2.28515625" style="25" customWidth="1"/>
    <col min="12854" max="12858" width="1.7109375" style="25" customWidth="1"/>
    <col min="12859" max="12859" width="1" style="25" customWidth="1"/>
    <col min="12860" max="12860" width="2.28515625" style="25" customWidth="1"/>
    <col min="12861" max="12865" width="1.7109375" style="25" customWidth="1"/>
    <col min="12866" max="12867" width="1" style="25" customWidth="1"/>
    <col min="12868" max="13056" width="9.140625" style="25"/>
    <col min="13057" max="13057" width="16" style="25" customWidth="1"/>
    <col min="13058" max="13058" width="6.85546875" style="25" customWidth="1"/>
    <col min="13059" max="13059" width="7.85546875" style="25" customWidth="1"/>
    <col min="13060" max="13060" width="2.28515625" style="25" customWidth="1"/>
    <col min="13061" max="13065" width="1.7109375" style="25" customWidth="1"/>
    <col min="13066" max="13066" width="1" style="25" customWidth="1"/>
    <col min="13067" max="13067" width="2.28515625" style="25" customWidth="1"/>
    <col min="13068" max="13072" width="1.7109375" style="25" customWidth="1"/>
    <col min="13073" max="13073" width="1" style="25" customWidth="1"/>
    <col min="13074" max="13074" width="2.28515625" style="25" customWidth="1"/>
    <col min="13075" max="13075" width="2" style="25" customWidth="1"/>
    <col min="13076" max="13079" width="1.7109375" style="25" customWidth="1"/>
    <col min="13080" max="13080" width="1" style="25" customWidth="1"/>
    <col min="13081" max="13081" width="2.28515625" style="25" customWidth="1"/>
    <col min="13082" max="13086" width="1.7109375" style="25" customWidth="1"/>
    <col min="13087" max="13087" width="1" style="25" customWidth="1"/>
    <col min="13088" max="13088" width="2.28515625" style="25" customWidth="1"/>
    <col min="13089" max="13093" width="1.7109375" style="25" customWidth="1"/>
    <col min="13094" max="13094" width="1" style="25" customWidth="1"/>
    <col min="13095" max="13095" width="2.28515625" style="25" customWidth="1"/>
    <col min="13096" max="13100" width="1.7109375" style="25" customWidth="1"/>
    <col min="13101" max="13101" width="1" style="25" customWidth="1"/>
    <col min="13102" max="13102" width="2.28515625" style="25" customWidth="1"/>
    <col min="13103" max="13107" width="1.7109375" style="25" customWidth="1"/>
    <col min="13108" max="13108" width="1" style="25" customWidth="1"/>
    <col min="13109" max="13109" width="2.28515625" style="25" customWidth="1"/>
    <col min="13110" max="13114" width="1.7109375" style="25" customWidth="1"/>
    <col min="13115" max="13115" width="1" style="25" customWidth="1"/>
    <col min="13116" max="13116" width="2.28515625" style="25" customWidth="1"/>
    <col min="13117" max="13121" width="1.7109375" style="25" customWidth="1"/>
    <col min="13122" max="13123" width="1" style="25" customWidth="1"/>
    <col min="13124" max="13312" width="9.140625" style="25"/>
    <col min="13313" max="13313" width="16" style="25" customWidth="1"/>
    <col min="13314" max="13314" width="6.85546875" style="25" customWidth="1"/>
    <col min="13315" max="13315" width="7.85546875" style="25" customWidth="1"/>
    <col min="13316" max="13316" width="2.28515625" style="25" customWidth="1"/>
    <col min="13317" max="13321" width="1.7109375" style="25" customWidth="1"/>
    <col min="13322" max="13322" width="1" style="25" customWidth="1"/>
    <col min="13323" max="13323" width="2.28515625" style="25" customWidth="1"/>
    <col min="13324" max="13328" width="1.7109375" style="25" customWidth="1"/>
    <col min="13329" max="13329" width="1" style="25" customWidth="1"/>
    <col min="13330" max="13330" width="2.28515625" style="25" customWidth="1"/>
    <col min="13331" max="13331" width="2" style="25" customWidth="1"/>
    <col min="13332" max="13335" width="1.7109375" style="25" customWidth="1"/>
    <col min="13336" max="13336" width="1" style="25" customWidth="1"/>
    <col min="13337" max="13337" width="2.28515625" style="25" customWidth="1"/>
    <col min="13338" max="13342" width="1.7109375" style="25" customWidth="1"/>
    <col min="13343" max="13343" width="1" style="25" customWidth="1"/>
    <col min="13344" max="13344" width="2.28515625" style="25" customWidth="1"/>
    <col min="13345" max="13349" width="1.7109375" style="25" customWidth="1"/>
    <col min="13350" max="13350" width="1" style="25" customWidth="1"/>
    <col min="13351" max="13351" width="2.28515625" style="25" customWidth="1"/>
    <col min="13352" max="13356" width="1.7109375" style="25" customWidth="1"/>
    <col min="13357" max="13357" width="1" style="25" customWidth="1"/>
    <col min="13358" max="13358" width="2.28515625" style="25" customWidth="1"/>
    <col min="13359" max="13363" width="1.7109375" style="25" customWidth="1"/>
    <col min="13364" max="13364" width="1" style="25" customWidth="1"/>
    <col min="13365" max="13365" width="2.28515625" style="25" customWidth="1"/>
    <col min="13366" max="13370" width="1.7109375" style="25" customWidth="1"/>
    <col min="13371" max="13371" width="1" style="25" customWidth="1"/>
    <col min="13372" max="13372" width="2.28515625" style="25" customWidth="1"/>
    <col min="13373" max="13377" width="1.7109375" style="25" customWidth="1"/>
    <col min="13378" max="13379" width="1" style="25" customWidth="1"/>
    <col min="13380" max="13568" width="9.140625" style="25"/>
    <col min="13569" max="13569" width="16" style="25" customWidth="1"/>
    <col min="13570" max="13570" width="6.85546875" style="25" customWidth="1"/>
    <col min="13571" max="13571" width="7.85546875" style="25" customWidth="1"/>
    <col min="13572" max="13572" width="2.28515625" style="25" customWidth="1"/>
    <col min="13573" max="13577" width="1.7109375" style="25" customWidth="1"/>
    <col min="13578" max="13578" width="1" style="25" customWidth="1"/>
    <col min="13579" max="13579" width="2.28515625" style="25" customWidth="1"/>
    <col min="13580" max="13584" width="1.7109375" style="25" customWidth="1"/>
    <col min="13585" max="13585" width="1" style="25" customWidth="1"/>
    <col min="13586" max="13586" width="2.28515625" style="25" customWidth="1"/>
    <col min="13587" max="13587" width="2" style="25" customWidth="1"/>
    <col min="13588" max="13591" width="1.7109375" style="25" customWidth="1"/>
    <col min="13592" max="13592" width="1" style="25" customWidth="1"/>
    <col min="13593" max="13593" width="2.28515625" style="25" customWidth="1"/>
    <col min="13594" max="13598" width="1.7109375" style="25" customWidth="1"/>
    <col min="13599" max="13599" width="1" style="25" customWidth="1"/>
    <col min="13600" max="13600" width="2.28515625" style="25" customWidth="1"/>
    <col min="13601" max="13605" width="1.7109375" style="25" customWidth="1"/>
    <col min="13606" max="13606" width="1" style="25" customWidth="1"/>
    <col min="13607" max="13607" width="2.28515625" style="25" customWidth="1"/>
    <col min="13608" max="13612" width="1.7109375" style="25" customWidth="1"/>
    <col min="13613" max="13613" width="1" style="25" customWidth="1"/>
    <col min="13614" max="13614" width="2.28515625" style="25" customWidth="1"/>
    <col min="13615" max="13619" width="1.7109375" style="25" customWidth="1"/>
    <col min="13620" max="13620" width="1" style="25" customWidth="1"/>
    <col min="13621" max="13621" width="2.28515625" style="25" customWidth="1"/>
    <col min="13622" max="13626" width="1.7109375" style="25" customWidth="1"/>
    <col min="13627" max="13627" width="1" style="25" customWidth="1"/>
    <col min="13628" max="13628" width="2.28515625" style="25" customWidth="1"/>
    <col min="13629" max="13633" width="1.7109375" style="25" customWidth="1"/>
    <col min="13634" max="13635" width="1" style="25" customWidth="1"/>
    <col min="13636" max="13824" width="9.140625" style="25"/>
    <col min="13825" max="13825" width="16" style="25" customWidth="1"/>
    <col min="13826" max="13826" width="6.85546875" style="25" customWidth="1"/>
    <col min="13827" max="13827" width="7.85546875" style="25" customWidth="1"/>
    <col min="13828" max="13828" width="2.28515625" style="25" customWidth="1"/>
    <col min="13829" max="13833" width="1.7109375" style="25" customWidth="1"/>
    <col min="13834" max="13834" width="1" style="25" customWidth="1"/>
    <col min="13835" max="13835" width="2.28515625" style="25" customWidth="1"/>
    <col min="13836" max="13840" width="1.7109375" style="25" customWidth="1"/>
    <col min="13841" max="13841" width="1" style="25" customWidth="1"/>
    <col min="13842" max="13842" width="2.28515625" style="25" customWidth="1"/>
    <col min="13843" max="13843" width="2" style="25" customWidth="1"/>
    <col min="13844" max="13847" width="1.7109375" style="25" customWidth="1"/>
    <col min="13848" max="13848" width="1" style="25" customWidth="1"/>
    <col min="13849" max="13849" width="2.28515625" style="25" customWidth="1"/>
    <col min="13850" max="13854" width="1.7109375" style="25" customWidth="1"/>
    <col min="13855" max="13855" width="1" style="25" customWidth="1"/>
    <col min="13856" max="13856" width="2.28515625" style="25" customWidth="1"/>
    <col min="13857" max="13861" width="1.7109375" style="25" customWidth="1"/>
    <col min="13862" max="13862" width="1" style="25" customWidth="1"/>
    <col min="13863" max="13863" width="2.28515625" style="25" customWidth="1"/>
    <col min="13864" max="13868" width="1.7109375" style="25" customWidth="1"/>
    <col min="13869" max="13869" width="1" style="25" customWidth="1"/>
    <col min="13870" max="13870" width="2.28515625" style="25" customWidth="1"/>
    <col min="13871" max="13875" width="1.7109375" style="25" customWidth="1"/>
    <col min="13876" max="13876" width="1" style="25" customWidth="1"/>
    <col min="13877" max="13877" width="2.28515625" style="25" customWidth="1"/>
    <col min="13878" max="13882" width="1.7109375" style="25" customWidth="1"/>
    <col min="13883" max="13883" width="1" style="25" customWidth="1"/>
    <col min="13884" max="13884" width="2.28515625" style="25" customWidth="1"/>
    <col min="13885" max="13889" width="1.7109375" style="25" customWidth="1"/>
    <col min="13890" max="13891" width="1" style="25" customWidth="1"/>
    <col min="13892" max="14080" width="9.140625" style="25"/>
    <col min="14081" max="14081" width="16" style="25" customWidth="1"/>
    <col min="14082" max="14082" width="6.85546875" style="25" customWidth="1"/>
    <col min="14083" max="14083" width="7.85546875" style="25" customWidth="1"/>
    <col min="14084" max="14084" width="2.28515625" style="25" customWidth="1"/>
    <col min="14085" max="14089" width="1.7109375" style="25" customWidth="1"/>
    <col min="14090" max="14090" width="1" style="25" customWidth="1"/>
    <col min="14091" max="14091" width="2.28515625" style="25" customWidth="1"/>
    <col min="14092" max="14096" width="1.7109375" style="25" customWidth="1"/>
    <col min="14097" max="14097" width="1" style="25" customWidth="1"/>
    <col min="14098" max="14098" width="2.28515625" style="25" customWidth="1"/>
    <col min="14099" max="14099" width="2" style="25" customWidth="1"/>
    <col min="14100" max="14103" width="1.7109375" style="25" customWidth="1"/>
    <col min="14104" max="14104" width="1" style="25" customWidth="1"/>
    <col min="14105" max="14105" width="2.28515625" style="25" customWidth="1"/>
    <col min="14106" max="14110" width="1.7109375" style="25" customWidth="1"/>
    <col min="14111" max="14111" width="1" style="25" customWidth="1"/>
    <col min="14112" max="14112" width="2.28515625" style="25" customWidth="1"/>
    <col min="14113" max="14117" width="1.7109375" style="25" customWidth="1"/>
    <col min="14118" max="14118" width="1" style="25" customWidth="1"/>
    <col min="14119" max="14119" width="2.28515625" style="25" customWidth="1"/>
    <col min="14120" max="14124" width="1.7109375" style="25" customWidth="1"/>
    <col min="14125" max="14125" width="1" style="25" customWidth="1"/>
    <col min="14126" max="14126" width="2.28515625" style="25" customWidth="1"/>
    <col min="14127" max="14131" width="1.7109375" style="25" customWidth="1"/>
    <col min="14132" max="14132" width="1" style="25" customWidth="1"/>
    <col min="14133" max="14133" width="2.28515625" style="25" customWidth="1"/>
    <col min="14134" max="14138" width="1.7109375" style="25" customWidth="1"/>
    <col min="14139" max="14139" width="1" style="25" customWidth="1"/>
    <col min="14140" max="14140" width="2.28515625" style="25" customWidth="1"/>
    <col min="14141" max="14145" width="1.7109375" style="25" customWidth="1"/>
    <col min="14146" max="14147" width="1" style="25" customWidth="1"/>
    <col min="14148" max="14336" width="9.140625" style="25"/>
    <col min="14337" max="14337" width="16" style="25" customWidth="1"/>
    <col min="14338" max="14338" width="6.85546875" style="25" customWidth="1"/>
    <col min="14339" max="14339" width="7.85546875" style="25" customWidth="1"/>
    <col min="14340" max="14340" width="2.28515625" style="25" customWidth="1"/>
    <col min="14341" max="14345" width="1.7109375" style="25" customWidth="1"/>
    <col min="14346" max="14346" width="1" style="25" customWidth="1"/>
    <col min="14347" max="14347" width="2.28515625" style="25" customWidth="1"/>
    <col min="14348" max="14352" width="1.7109375" style="25" customWidth="1"/>
    <col min="14353" max="14353" width="1" style="25" customWidth="1"/>
    <col min="14354" max="14354" width="2.28515625" style="25" customWidth="1"/>
    <col min="14355" max="14355" width="2" style="25" customWidth="1"/>
    <col min="14356" max="14359" width="1.7109375" style="25" customWidth="1"/>
    <col min="14360" max="14360" width="1" style="25" customWidth="1"/>
    <col min="14361" max="14361" width="2.28515625" style="25" customWidth="1"/>
    <col min="14362" max="14366" width="1.7109375" style="25" customWidth="1"/>
    <col min="14367" max="14367" width="1" style="25" customWidth="1"/>
    <col min="14368" max="14368" width="2.28515625" style="25" customWidth="1"/>
    <col min="14369" max="14373" width="1.7109375" style="25" customWidth="1"/>
    <col min="14374" max="14374" width="1" style="25" customWidth="1"/>
    <col min="14375" max="14375" width="2.28515625" style="25" customWidth="1"/>
    <col min="14376" max="14380" width="1.7109375" style="25" customWidth="1"/>
    <col min="14381" max="14381" width="1" style="25" customWidth="1"/>
    <col min="14382" max="14382" width="2.28515625" style="25" customWidth="1"/>
    <col min="14383" max="14387" width="1.7109375" style="25" customWidth="1"/>
    <col min="14388" max="14388" width="1" style="25" customWidth="1"/>
    <col min="14389" max="14389" width="2.28515625" style="25" customWidth="1"/>
    <col min="14390" max="14394" width="1.7109375" style="25" customWidth="1"/>
    <col min="14395" max="14395" width="1" style="25" customWidth="1"/>
    <col min="14396" max="14396" width="2.28515625" style="25" customWidth="1"/>
    <col min="14397" max="14401" width="1.7109375" style="25" customWidth="1"/>
    <col min="14402" max="14403" width="1" style="25" customWidth="1"/>
    <col min="14404" max="14592" width="9.140625" style="25"/>
    <col min="14593" max="14593" width="16" style="25" customWidth="1"/>
    <col min="14594" max="14594" width="6.85546875" style="25" customWidth="1"/>
    <col min="14595" max="14595" width="7.85546875" style="25" customWidth="1"/>
    <col min="14596" max="14596" width="2.28515625" style="25" customWidth="1"/>
    <col min="14597" max="14601" width="1.7109375" style="25" customWidth="1"/>
    <col min="14602" max="14602" width="1" style="25" customWidth="1"/>
    <col min="14603" max="14603" width="2.28515625" style="25" customWidth="1"/>
    <col min="14604" max="14608" width="1.7109375" style="25" customWidth="1"/>
    <col min="14609" max="14609" width="1" style="25" customWidth="1"/>
    <col min="14610" max="14610" width="2.28515625" style="25" customWidth="1"/>
    <col min="14611" max="14611" width="2" style="25" customWidth="1"/>
    <col min="14612" max="14615" width="1.7109375" style="25" customWidth="1"/>
    <col min="14616" max="14616" width="1" style="25" customWidth="1"/>
    <col min="14617" max="14617" width="2.28515625" style="25" customWidth="1"/>
    <col min="14618" max="14622" width="1.7109375" style="25" customWidth="1"/>
    <col min="14623" max="14623" width="1" style="25" customWidth="1"/>
    <col min="14624" max="14624" width="2.28515625" style="25" customWidth="1"/>
    <col min="14625" max="14629" width="1.7109375" style="25" customWidth="1"/>
    <col min="14630" max="14630" width="1" style="25" customWidth="1"/>
    <col min="14631" max="14631" width="2.28515625" style="25" customWidth="1"/>
    <col min="14632" max="14636" width="1.7109375" style="25" customWidth="1"/>
    <col min="14637" max="14637" width="1" style="25" customWidth="1"/>
    <col min="14638" max="14638" width="2.28515625" style="25" customWidth="1"/>
    <col min="14639" max="14643" width="1.7109375" style="25" customWidth="1"/>
    <col min="14644" max="14644" width="1" style="25" customWidth="1"/>
    <col min="14645" max="14645" width="2.28515625" style="25" customWidth="1"/>
    <col min="14646" max="14650" width="1.7109375" style="25" customWidth="1"/>
    <col min="14651" max="14651" width="1" style="25" customWidth="1"/>
    <col min="14652" max="14652" width="2.28515625" style="25" customWidth="1"/>
    <col min="14653" max="14657" width="1.7109375" style="25" customWidth="1"/>
    <col min="14658" max="14659" width="1" style="25" customWidth="1"/>
    <col min="14660" max="14848" width="9.140625" style="25"/>
    <col min="14849" max="14849" width="16" style="25" customWidth="1"/>
    <col min="14850" max="14850" width="6.85546875" style="25" customWidth="1"/>
    <col min="14851" max="14851" width="7.85546875" style="25" customWidth="1"/>
    <col min="14852" max="14852" width="2.28515625" style="25" customWidth="1"/>
    <col min="14853" max="14857" width="1.7109375" style="25" customWidth="1"/>
    <col min="14858" max="14858" width="1" style="25" customWidth="1"/>
    <col min="14859" max="14859" width="2.28515625" style="25" customWidth="1"/>
    <col min="14860" max="14864" width="1.7109375" style="25" customWidth="1"/>
    <col min="14865" max="14865" width="1" style="25" customWidth="1"/>
    <col min="14866" max="14866" width="2.28515625" style="25" customWidth="1"/>
    <col min="14867" max="14867" width="2" style="25" customWidth="1"/>
    <col min="14868" max="14871" width="1.7109375" style="25" customWidth="1"/>
    <col min="14872" max="14872" width="1" style="25" customWidth="1"/>
    <col min="14873" max="14873" width="2.28515625" style="25" customWidth="1"/>
    <col min="14874" max="14878" width="1.7109375" style="25" customWidth="1"/>
    <col min="14879" max="14879" width="1" style="25" customWidth="1"/>
    <col min="14880" max="14880" width="2.28515625" style="25" customWidth="1"/>
    <col min="14881" max="14885" width="1.7109375" style="25" customWidth="1"/>
    <col min="14886" max="14886" width="1" style="25" customWidth="1"/>
    <col min="14887" max="14887" width="2.28515625" style="25" customWidth="1"/>
    <col min="14888" max="14892" width="1.7109375" style="25" customWidth="1"/>
    <col min="14893" max="14893" width="1" style="25" customWidth="1"/>
    <col min="14894" max="14894" width="2.28515625" style="25" customWidth="1"/>
    <col min="14895" max="14899" width="1.7109375" style="25" customWidth="1"/>
    <col min="14900" max="14900" width="1" style="25" customWidth="1"/>
    <col min="14901" max="14901" width="2.28515625" style="25" customWidth="1"/>
    <col min="14902" max="14906" width="1.7109375" style="25" customWidth="1"/>
    <col min="14907" max="14907" width="1" style="25" customWidth="1"/>
    <col min="14908" max="14908" width="2.28515625" style="25" customWidth="1"/>
    <col min="14909" max="14913" width="1.7109375" style="25" customWidth="1"/>
    <col min="14914" max="14915" width="1" style="25" customWidth="1"/>
    <col min="14916" max="15104" width="9.140625" style="25"/>
    <col min="15105" max="15105" width="16" style="25" customWidth="1"/>
    <col min="15106" max="15106" width="6.85546875" style="25" customWidth="1"/>
    <col min="15107" max="15107" width="7.85546875" style="25" customWidth="1"/>
    <col min="15108" max="15108" width="2.28515625" style="25" customWidth="1"/>
    <col min="15109" max="15113" width="1.7109375" style="25" customWidth="1"/>
    <col min="15114" max="15114" width="1" style="25" customWidth="1"/>
    <col min="15115" max="15115" width="2.28515625" style="25" customWidth="1"/>
    <col min="15116" max="15120" width="1.7109375" style="25" customWidth="1"/>
    <col min="15121" max="15121" width="1" style="25" customWidth="1"/>
    <col min="15122" max="15122" width="2.28515625" style="25" customWidth="1"/>
    <col min="15123" max="15123" width="2" style="25" customWidth="1"/>
    <col min="15124" max="15127" width="1.7109375" style="25" customWidth="1"/>
    <col min="15128" max="15128" width="1" style="25" customWidth="1"/>
    <col min="15129" max="15129" width="2.28515625" style="25" customWidth="1"/>
    <col min="15130" max="15134" width="1.7109375" style="25" customWidth="1"/>
    <col min="15135" max="15135" width="1" style="25" customWidth="1"/>
    <col min="15136" max="15136" width="2.28515625" style="25" customWidth="1"/>
    <col min="15137" max="15141" width="1.7109375" style="25" customWidth="1"/>
    <col min="15142" max="15142" width="1" style="25" customWidth="1"/>
    <col min="15143" max="15143" width="2.28515625" style="25" customWidth="1"/>
    <col min="15144" max="15148" width="1.7109375" style="25" customWidth="1"/>
    <col min="15149" max="15149" width="1" style="25" customWidth="1"/>
    <col min="15150" max="15150" width="2.28515625" style="25" customWidth="1"/>
    <col min="15151" max="15155" width="1.7109375" style="25" customWidth="1"/>
    <col min="15156" max="15156" width="1" style="25" customWidth="1"/>
    <col min="15157" max="15157" width="2.28515625" style="25" customWidth="1"/>
    <col min="15158" max="15162" width="1.7109375" style="25" customWidth="1"/>
    <col min="15163" max="15163" width="1" style="25" customWidth="1"/>
    <col min="15164" max="15164" width="2.28515625" style="25" customWidth="1"/>
    <col min="15165" max="15169" width="1.7109375" style="25" customWidth="1"/>
    <col min="15170" max="15171" width="1" style="25" customWidth="1"/>
    <col min="15172" max="15360" width="9.140625" style="25"/>
    <col min="15361" max="15361" width="16" style="25" customWidth="1"/>
    <col min="15362" max="15362" width="6.85546875" style="25" customWidth="1"/>
    <col min="15363" max="15363" width="7.85546875" style="25" customWidth="1"/>
    <col min="15364" max="15364" width="2.28515625" style="25" customWidth="1"/>
    <col min="15365" max="15369" width="1.7109375" style="25" customWidth="1"/>
    <col min="15370" max="15370" width="1" style="25" customWidth="1"/>
    <col min="15371" max="15371" width="2.28515625" style="25" customWidth="1"/>
    <col min="15372" max="15376" width="1.7109375" style="25" customWidth="1"/>
    <col min="15377" max="15377" width="1" style="25" customWidth="1"/>
    <col min="15378" max="15378" width="2.28515625" style="25" customWidth="1"/>
    <col min="15379" max="15379" width="2" style="25" customWidth="1"/>
    <col min="15380" max="15383" width="1.7109375" style="25" customWidth="1"/>
    <col min="15384" max="15384" width="1" style="25" customWidth="1"/>
    <col min="15385" max="15385" width="2.28515625" style="25" customWidth="1"/>
    <col min="15386" max="15390" width="1.7109375" style="25" customWidth="1"/>
    <col min="15391" max="15391" width="1" style="25" customWidth="1"/>
    <col min="15392" max="15392" width="2.28515625" style="25" customWidth="1"/>
    <col min="15393" max="15397" width="1.7109375" style="25" customWidth="1"/>
    <col min="15398" max="15398" width="1" style="25" customWidth="1"/>
    <col min="15399" max="15399" width="2.28515625" style="25" customWidth="1"/>
    <col min="15400" max="15404" width="1.7109375" style="25" customWidth="1"/>
    <col min="15405" max="15405" width="1" style="25" customWidth="1"/>
    <col min="15406" max="15406" width="2.28515625" style="25" customWidth="1"/>
    <col min="15407" max="15411" width="1.7109375" style="25" customWidth="1"/>
    <col min="15412" max="15412" width="1" style="25" customWidth="1"/>
    <col min="15413" max="15413" width="2.28515625" style="25" customWidth="1"/>
    <col min="15414" max="15418" width="1.7109375" style="25" customWidth="1"/>
    <col min="15419" max="15419" width="1" style="25" customWidth="1"/>
    <col min="15420" max="15420" width="2.28515625" style="25" customWidth="1"/>
    <col min="15421" max="15425" width="1.7109375" style="25" customWidth="1"/>
    <col min="15426" max="15427" width="1" style="25" customWidth="1"/>
    <col min="15428" max="15616" width="9.140625" style="25"/>
    <col min="15617" max="15617" width="16" style="25" customWidth="1"/>
    <col min="15618" max="15618" width="6.85546875" style="25" customWidth="1"/>
    <col min="15619" max="15619" width="7.85546875" style="25" customWidth="1"/>
    <col min="15620" max="15620" width="2.28515625" style="25" customWidth="1"/>
    <col min="15621" max="15625" width="1.7109375" style="25" customWidth="1"/>
    <col min="15626" max="15626" width="1" style="25" customWidth="1"/>
    <col min="15627" max="15627" width="2.28515625" style="25" customWidth="1"/>
    <col min="15628" max="15632" width="1.7109375" style="25" customWidth="1"/>
    <col min="15633" max="15633" width="1" style="25" customWidth="1"/>
    <col min="15634" max="15634" width="2.28515625" style="25" customWidth="1"/>
    <col min="15635" max="15635" width="2" style="25" customWidth="1"/>
    <col min="15636" max="15639" width="1.7109375" style="25" customWidth="1"/>
    <col min="15640" max="15640" width="1" style="25" customWidth="1"/>
    <col min="15641" max="15641" width="2.28515625" style="25" customWidth="1"/>
    <col min="15642" max="15646" width="1.7109375" style="25" customWidth="1"/>
    <col min="15647" max="15647" width="1" style="25" customWidth="1"/>
    <col min="15648" max="15648" width="2.28515625" style="25" customWidth="1"/>
    <col min="15649" max="15653" width="1.7109375" style="25" customWidth="1"/>
    <col min="15654" max="15654" width="1" style="25" customWidth="1"/>
    <col min="15655" max="15655" width="2.28515625" style="25" customWidth="1"/>
    <col min="15656" max="15660" width="1.7109375" style="25" customWidth="1"/>
    <col min="15661" max="15661" width="1" style="25" customWidth="1"/>
    <col min="15662" max="15662" width="2.28515625" style="25" customWidth="1"/>
    <col min="15663" max="15667" width="1.7109375" style="25" customWidth="1"/>
    <col min="15668" max="15668" width="1" style="25" customWidth="1"/>
    <col min="15669" max="15669" width="2.28515625" style="25" customWidth="1"/>
    <col min="15670" max="15674" width="1.7109375" style="25" customWidth="1"/>
    <col min="15675" max="15675" width="1" style="25" customWidth="1"/>
    <col min="15676" max="15676" width="2.28515625" style="25" customWidth="1"/>
    <col min="15677" max="15681" width="1.7109375" style="25" customWidth="1"/>
    <col min="15682" max="15683" width="1" style="25" customWidth="1"/>
    <col min="15684" max="15872" width="9.140625" style="25"/>
    <col min="15873" max="15873" width="16" style="25" customWidth="1"/>
    <col min="15874" max="15874" width="6.85546875" style="25" customWidth="1"/>
    <col min="15875" max="15875" width="7.85546875" style="25" customWidth="1"/>
    <col min="15876" max="15876" width="2.28515625" style="25" customWidth="1"/>
    <col min="15877" max="15881" width="1.7109375" style="25" customWidth="1"/>
    <col min="15882" max="15882" width="1" style="25" customWidth="1"/>
    <col min="15883" max="15883" width="2.28515625" style="25" customWidth="1"/>
    <col min="15884" max="15888" width="1.7109375" style="25" customWidth="1"/>
    <col min="15889" max="15889" width="1" style="25" customWidth="1"/>
    <col min="15890" max="15890" width="2.28515625" style="25" customWidth="1"/>
    <col min="15891" max="15891" width="2" style="25" customWidth="1"/>
    <col min="15892" max="15895" width="1.7109375" style="25" customWidth="1"/>
    <col min="15896" max="15896" width="1" style="25" customWidth="1"/>
    <col min="15897" max="15897" width="2.28515625" style="25" customWidth="1"/>
    <col min="15898" max="15902" width="1.7109375" style="25" customWidth="1"/>
    <col min="15903" max="15903" width="1" style="25" customWidth="1"/>
    <col min="15904" max="15904" width="2.28515625" style="25" customWidth="1"/>
    <col min="15905" max="15909" width="1.7109375" style="25" customWidth="1"/>
    <col min="15910" max="15910" width="1" style="25" customWidth="1"/>
    <col min="15911" max="15911" width="2.28515625" style="25" customWidth="1"/>
    <col min="15912" max="15916" width="1.7109375" style="25" customWidth="1"/>
    <col min="15917" max="15917" width="1" style="25" customWidth="1"/>
    <col min="15918" max="15918" width="2.28515625" style="25" customWidth="1"/>
    <col min="15919" max="15923" width="1.7109375" style="25" customWidth="1"/>
    <col min="15924" max="15924" width="1" style="25" customWidth="1"/>
    <col min="15925" max="15925" width="2.28515625" style="25" customWidth="1"/>
    <col min="15926" max="15930" width="1.7109375" style="25" customWidth="1"/>
    <col min="15931" max="15931" width="1" style="25" customWidth="1"/>
    <col min="15932" max="15932" width="2.28515625" style="25" customWidth="1"/>
    <col min="15933" max="15937" width="1.7109375" style="25" customWidth="1"/>
    <col min="15938" max="15939" width="1" style="25" customWidth="1"/>
    <col min="15940" max="16128" width="9.140625" style="25"/>
    <col min="16129" max="16129" width="16" style="25" customWidth="1"/>
    <col min="16130" max="16130" width="6.85546875" style="25" customWidth="1"/>
    <col min="16131" max="16131" width="7.85546875" style="25" customWidth="1"/>
    <col min="16132" max="16132" width="2.28515625" style="25" customWidth="1"/>
    <col min="16133" max="16137" width="1.7109375" style="25" customWidth="1"/>
    <col min="16138" max="16138" width="1" style="25" customWidth="1"/>
    <col min="16139" max="16139" width="2.28515625" style="25" customWidth="1"/>
    <col min="16140" max="16144" width="1.7109375" style="25" customWidth="1"/>
    <col min="16145" max="16145" width="1" style="25" customWidth="1"/>
    <col min="16146" max="16146" width="2.28515625" style="25" customWidth="1"/>
    <col min="16147" max="16147" width="2" style="25" customWidth="1"/>
    <col min="16148" max="16151" width="1.7109375" style="25" customWidth="1"/>
    <col min="16152" max="16152" width="1" style="25" customWidth="1"/>
    <col min="16153" max="16153" width="2.28515625" style="25" customWidth="1"/>
    <col min="16154" max="16158" width="1.7109375" style="25" customWidth="1"/>
    <col min="16159" max="16159" width="1" style="25" customWidth="1"/>
    <col min="16160" max="16160" width="2.28515625" style="25" customWidth="1"/>
    <col min="16161" max="16165" width="1.7109375" style="25" customWidth="1"/>
    <col min="16166" max="16166" width="1" style="25" customWidth="1"/>
    <col min="16167" max="16167" width="2.28515625" style="25" customWidth="1"/>
    <col min="16168" max="16172" width="1.7109375" style="25" customWidth="1"/>
    <col min="16173" max="16173" width="1" style="25" customWidth="1"/>
    <col min="16174" max="16174" width="2.28515625" style="25" customWidth="1"/>
    <col min="16175" max="16179" width="1.7109375" style="25" customWidth="1"/>
    <col min="16180" max="16180" width="1" style="25" customWidth="1"/>
    <col min="16181" max="16181" width="2.28515625" style="25" customWidth="1"/>
    <col min="16182" max="16186" width="1.7109375" style="25" customWidth="1"/>
    <col min="16187" max="16187" width="1" style="25" customWidth="1"/>
    <col min="16188" max="16188" width="2.28515625" style="25" customWidth="1"/>
    <col min="16189" max="16193" width="1.7109375" style="25" customWidth="1"/>
    <col min="16194" max="16195" width="1" style="25" customWidth="1"/>
    <col min="16196" max="16384" width="9.140625" style="25"/>
  </cols>
  <sheetData>
    <row r="1" spans="1:66" ht="12.6" customHeight="1">
      <c r="A1" s="164"/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164"/>
      <c r="AC1" s="164"/>
      <c r="AD1" s="164"/>
      <c r="AE1" s="164"/>
      <c r="AF1" s="164"/>
      <c r="AG1" s="164"/>
      <c r="AH1" s="164"/>
      <c r="AI1" s="164"/>
      <c r="AJ1" s="164"/>
      <c r="AK1" s="164"/>
      <c r="AL1" s="164"/>
      <c r="AM1" s="164"/>
      <c r="AN1" s="164"/>
      <c r="AO1" s="164"/>
      <c r="AP1" s="164"/>
      <c r="AQ1" s="164"/>
      <c r="AR1" s="164"/>
      <c r="AS1" s="164"/>
      <c r="AT1" s="164"/>
      <c r="AU1" s="164"/>
      <c r="AV1" s="164"/>
      <c r="AW1" s="164"/>
      <c r="AX1" s="164"/>
      <c r="AY1" s="164"/>
      <c r="AZ1" s="164"/>
      <c r="BA1" s="164"/>
      <c r="BB1" s="164"/>
      <c r="BC1" s="164"/>
      <c r="BD1" s="164"/>
      <c r="BE1" s="164"/>
      <c r="BF1" s="164"/>
      <c r="BG1" s="164"/>
      <c r="BH1" s="164"/>
      <c r="BI1" s="164"/>
      <c r="BJ1" s="164"/>
      <c r="BK1" s="164"/>
      <c r="BL1" s="164"/>
      <c r="BM1" s="164"/>
      <c r="BN1" s="164"/>
    </row>
    <row r="2" spans="1:66" ht="12.6" customHeight="1">
      <c r="A2" s="164"/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  <c r="AD2" s="164"/>
      <c r="AE2" s="164"/>
      <c r="AF2" s="164"/>
      <c r="AG2" s="164"/>
      <c r="AH2" s="164"/>
      <c r="AI2" s="164"/>
      <c r="AJ2" s="164"/>
      <c r="AK2" s="164"/>
      <c r="AL2" s="164"/>
      <c r="AM2" s="164"/>
      <c r="AN2" s="164"/>
      <c r="AO2" s="164"/>
      <c r="AP2" s="164"/>
      <c r="AQ2" s="164"/>
      <c r="AR2" s="164"/>
      <c r="AS2" s="164"/>
      <c r="AT2" s="164"/>
      <c r="AU2" s="164"/>
      <c r="AV2" s="164"/>
      <c r="AW2" s="164"/>
      <c r="AX2" s="164"/>
      <c r="AY2" s="164"/>
      <c r="AZ2" s="164"/>
      <c r="BA2" s="164"/>
      <c r="BB2" s="164"/>
      <c r="BC2" s="164"/>
      <c r="BD2" s="164"/>
      <c r="BE2" s="164"/>
      <c r="BF2" s="164"/>
      <c r="BG2" s="164"/>
      <c r="BH2" s="164"/>
      <c r="BI2" s="164"/>
      <c r="BJ2" s="164"/>
      <c r="BK2" s="164"/>
      <c r="BL2" s="164"/>
      <c r="BM2" s="164"/>
      <c r="BN2" s="164"/>
    </row>
    <row r="3" spans="1:66" ht="12.6" customHeight="1">
      <c r="A3" s="164"/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  <c r="AA3" s="164"/>
      <c r="AB3" s="164"/>
      <c r="AC3" s="164"/>
      <c r="AD3" s="164"/>
      <c r="AE3" s="164"/>
      <c r="AF3" s="164"/>
      <c r="AG3" s="164"/>
      <c r="AH3" s="164"/>
      <c r="AI3" s="164"/>
      <c r="AJ3" s="164"/>
      <c r="AK3" s="164"/>
      <c r="AL3" s="164"/>
      <c r="AM3" s="164"/>
      <c r="AN3" s="164"/>
      <c r="AO3" s="164"/>
      <c r="AP3" s="164"/>
      <c r="AQ3" s="164"/>
      <c r="AR3" s="164"/>
      <c r="AS3" s="164"/>
      <c r="AT3" s="164"/>
      <c r="AU3" s="164"/>
      <c r="AV3" s="164"/>
      <c r="AW3" s="164"/>
      <c r="AX3" s="164"/>
      <c r="AY3" s="164"/>
      <c r="AZ3" s="164"/>
      <c r="BA3" s="164"/>
      <c r="BB3" s="164"/>
      <c r="BC3" s="164"/>
      <c r="BD3" s="164"/>
      <c r="BE3" s="164"/>
      <c r="BF3" s="164"/>
      <c r="BG3" s="164"/>
      <c r="BH3" s="164"/>
      <c r="BI3" s="164"/>
      <c r="BJ3" s="164"/>
      <c r="BK3" s="164"/>
      <c r="BL3" s="164"/>
      <c r="BM3" s="164"/>
      <c r="BN3" s="164"/>
    </row>
    <row r="4" spans="1:66" ht="6" customHeight="1"/>
    <row r="5" spans="1:66" ht="15.75">
      <c r="A5" s="233" t="s">
        <v>68</v>
      </c>
      <c r="B5" s="233"/>
      <c r="C5" s="233"/>
      <c r="D5" s="233"/>
      <c r="E5" s="233"/>
      <c r="F5" s="233"/>
      <c r="G5" s="233"/>
      <c r="H5" s="233"/>
      <c r="I5" s="233"/>
      <c r="J5" s="233"/>
      <c r="K5" s="233"/>
      <c r="L5" s="233"/>
      <c r="M5" s="233"/>
      <c r="N5" s="233"/>
      <c r="O5" s="233"/>
      <c r="P5" s="233"/>
      <c r="Q5" s="233"/>
      <c r="R5" s="233"/>
      <c r="S5" s="233"/>
      <c r="T5" s="233"/>
      <c r="U5" s="233"/>
      <c r="V5" s="233"/>
      <c r="W5" s="233"/>
      <c r="X5" s="233"/>
      <c r="Y5" s="233"/>
      <c r="Z5" s="233"/>
      <c r="AA5" s="233"/>
      <c r="AB5" s="233"/>
      <c r="AC5" s="233"/>
      <c r="AD5" s="233"/>
      <c r="AE5" s="233"/>
      <c r="AF5" s="233"/>
      <c r="AG5" s="233"/>
      <c r="AH5" s="233"/>
      <c r="AI5" s="233"/>
      <c r="AJ5" s="233"/>
      <c r="AK5" s="233"/>
      <c r="AL5" s="233"/>
      <c r="AM5" s="233"/>
      <c r="AN5" s="233"/>
      <c r="AO5" s="233"/>
      <c r="AP5" s="233"/>
      <c r="AQ5" s="233"/>
      <c r="AR5" s="233"/>
      <c r="AS5" s="233"/>
      <c r="AT5" s="233"/>
      <c r="AU5" s="233"/>
      <c r="AV5" s="233"/>
      <c r="AW5" s="233"/>
      <c r="AX5" s="233"/>
      <c r="AY5" s="233"/>
      <c r="AZ5" s="233"/>
      <c r="BA5" s="233"/>
      <c r="BB5" s="233"/>
      <c r="BC5" s="233"/>
      <c r="BD5" s="233"/>
      <c r="BE5" s="233"/>
      <c r="BF5" s="233"/>
      <c r="BG5" s="233"/>
      <c r="BH5" s="233"/>
      <c r="BI5" s="233"/>
      <c r="BJ5" s="233"/>
      <c r="BK5" s="233"/>
      <c r="BL5" s="233"/>
      <c r="BM5" s="233"/>
      <c r="BN5" s="233"/>
    </row>
    <row r="6" spans="1:66">
      <c r="M6" s="26"/>
      <c r="N6" s="27"/>
      <c r="O6" s="234" t="s">
        <v>88</v>
      </c>
      <c r="P6" s="234"/>
      <c r="Q6" s="234"/>
      <c r="R6" s="234"/>
      <c r="S6" s="234"/>
      <c r="T6" s="234"/>
      <c r="U6" s="234"/>
      <c r="V6" s="234"/>
      <c r="W6" s="234"/>
      <c r="X6" s="234"/>
      <c r="Y6" s="234"/>
      <c r="Z6" s="234"/>
      <c r="AA6" s="234"/>
      <c r="AB6" s="234"/>
      <c r="AC6" s="234"/>
      <c r="AD6" s="234"/>
      <c r="AE6" s="234"/>
      <c r="AF6" s="234"/>
      <c r="AG6" s="28"/>
      <c r="AH6" s="29"/>
      <c r="AI6" s="235"/>
      <c r="AJ6" s="235"/>
      <c r="AK6" s="28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</row>
    <row r="7" spans="1:66" ht="7.5" customHeight="1"/>
    <row r="8" spans="1:66">
      <c r="A8" s="236" t="s">
        <v>69</v>
      </c>
      <c r="B8" s="236" t="s">
        <v>70</v>
      </c>
      <c r="C8" s="236" t="s">
        <v>71</v>
      </c>
      <c r="D8" s="238" t="s">
        <v>72</v>
      </c>
      <c r="E8" s="239"/>
      <c r="F8" s="239"/>
      <c r="G8" s="239"/>
      <c r="H8" s="239"/>
      <c r="I8" s="239"/>
      <c r="J8" s="239"/>
      <c r="K8" s="239"/>
      <c r="L8" s="239"/>
      <c r="M8" s="239"/>
      <c r="N8" s="239"/>
      <c r="O8" s="239"/>
      <c r="P8" s="239"/>
      <c r="Q8" s="239"/>
      <c r="R8" s="239"/>
      <c r="S8" s="239"/>
      <c r="T8" s="239"/>
      <c r="U8" s="239"/>
      <c r="V8" s="239"/>
      <c r="W8" s="239"/>
      <c r="X8" s="239"/>
      <c r="Y8" s="239"/>
      <c r="Z8" s="239"/>
      <c r="AA8" s="239"/>
      <c r="AB8" s="239"/>
      <c r="AC8" s="239"/>
      <c r="AD8" s="239"/>
      <c r="AE8" s="239"/>
      <c r="AF8" s="239"/>
      <c r="AG8" s="239"/>
      <c r="AH8" s="239"/>
      <c r="AI8" s="239"/>
      <c r="AJ8" s="239"/>
      <c r="AK8" s="239"/>
      <c r="AL8" s="239"/>
      <c r="AM8" s="239"/>
      <c r="AN8" s="239"/>
      <c r="AO8" s="239"/>
      <c r="AP8" s="239"/>
      <c r="AQ8" s="239"/>
      <c r="AR8" s="239"/>
      <c r="AS8" s="239"/>
      <c r="AT8" s="239"/>
      <c r="AU8" s="239"/>
      <c r="AV8" s="239"/>
      <c r="AW8" s="239"/>
      <c r="AX8" s="239"/>
      <c r="AY8" s="239"/>
      <c r="AZ8" s="239"/>
      <c r="BA8" s="239"/>
      <c r="BB8" s="239"/>
      <c r="BC8" s="239"/>
      <c r="BD8" s="239"/>
      <c r="BE8" s="239"/>
      <c r="BF8" s="239"/>
      <c r="BG8" s="239"/>
      <c r="BH8" s="239"/>
      <c r="BI8" s="239"/>
      <c r="BJ8" s="239"/>
      <c r="BK8" s="239"/>
      <c r="BL8" s="239"/>
      <c r="BM8" s="239"/>
      <c r="BN8" s="240"/>
    </row>
    <row r="9" spans="1:66">
      <c r="A9" s="237"/>
      <c r="B9" s="237"/>
      <c r="C9" s="237"/>
      <c r="D9" s="241" t="s">
        <v>73</v>
      </c>
      <c r="E9" s="242"/>
      <c r="F9" s="242"/>
      <c r="G9" s="242"/>
      <c r="H9" s="242"/>
      <c r="I9" s="242"/>
      <c r="J9" s="242"/>
      <c r="K9" s="242"/>
      <c r="L9" s="242"/>
      <c r="M9" s="242"/>
      <c r="N9" s="242"/>
      <c r="O9" s="242"/>
      <c r="P9" s="242"/>
      <c r="Q9" s="242"/>
      <c r="R9" s="242"/>
      <c r="S9" s="242"/>
      <c r="T9" s="242"/>
      <c r="U9" s="242"/>
      <c r="V9" s="242"/>
      <c r="W9" s="242"/>
      <c r="X9" s="243"/>
      <c r="Y9" s="247" t="s">
        <v>7</v>
      </c>
      <c r="Z9" s="239"/>
      <c r="AA9" s="239"/>
      <c r="AB9" s="239"/>
      <c r="AC9" s="239"/>
      <c r="AD9" s="239"/>
      <c r="AE9" s="239"/>
      <c r="AF9" s="239"/>
      <c r="AG9" s="239"/>
      <c r="AH9" s="239"/>
      <c r="AI9" s="239"/>
      <c r="AJ9" s="239"/>
      <c r="AK9" s="239"/>
      <c r="AL9" s="239"/>
      <c r="AM9" s="239"/>
      <c r="AN9" s="239"/>
      <c r="AO9" s="239"/>
      <c r="AP9" s="239"/>
      <c r="AQ9" s="239"/>
      <c r="AR9" s="239"/>
      <c r="AS9" s="239"/>
      <c r="AT9" s="239"/>
      <c r="AU9" s="239"/>
      <c r="AV9" s="239"/>
      <c r="AW9" s="239"/>
      <c r="AX9" s="239"/>
      <c r="AY9" s="239"/>
      <c r="AZ9" s="239"/>
      <c r="BA9" s="239"/>
      <c r="BB9" s="239"/>
      <c r="BC9" s="239"/>
      <c r="BD9" s="239"/>
      <c r="BE9" s="239"/>
      <c r="BF9" s="239"/>
      <c r="BG9" s="239"/>
      <c r="BH9" s="239"/>
      <c r="BI9" s="239"/>
      <c r="BJ9" s="239"/>
      <c r="BK9" s="239"/>
      <c r="BL9" s="239"/>
      <c r="BM9" s="239"/>
      <c r="BN9" s="240"/>
    </row>
    <row r="10" spans="1:66" ht="95.25" customHeight="1">
      <c r="A10" s="237"/>
      <c r="B10" s="237"/>
      <c r="C10" s="237"/>
      <c r="D10" s="244"/>
      <c r="E10" s="245"/>
      <c r="F10" s="245"/>
      <c r="G10" s="245"/>
      <c r="H10" s="245"/>
      <c r="I10" s="245"/>
      <c r="J10" s="245"/>
      <c r="K10" s="245"/>
      <c r="L10" s="245"/>
      <c r="M10" s="245"/>
      <c r="N10" s="245"/>
      <c r="O10" s="245"/>
      <c r="P10" s="245"/>
      <c r="Q10" s="245"/>
      <c r="R10" s="245"/>
      <c r="S10" s="245"/>
      <c r="T10" s="245"/>
      <c r="U10" s="245"/>
      <c r="V10" s="245"/>
      <c r="W10" s="245"/>
      <c r="X10" s="246"/>
      <c r="Y10" s="236" t="s">
        <v>74</v>
      </c>
      <c r="Z10" s="236"/>
      <c r="AA10" s="236"/>
      <c r="AB10" s="236"/>
      <c r="AC10" s="236"/>
      <c r="AD10" s="236"/>
      <c r="AE10" s="236"/>
      <c r="AF10" s="236"/>
      <c r="AG10" s="236"/>
      <c r="AH10" s="236"/>
      <c r="AI10" s="236"/>
      <c r="AJ10" s="236"/>
      <c r="AK10" s="236"/>
      <c r="AL10" s="236"/>
      <c r="AM10" s="236"/>
      <c r="AN10" s="236"/>
      <c r="AO10" s="236"/>
      <c r="AP10" s="236"/>
      <c r="AQ10" s="236"/>
      <c r="AR10" s="236"/>
      <c r="AS10" s="236"/>
      <c r="AT10" s="236" t="s">
        <v>75</v>
      </c>
      <c r="AU10" s="236"/>
      <c r="AV10" s="236"/>
      <c r="AW10" s="236"/>
      <c r="AX10" s="236"/>
      <c r="AY10" s="236"/>
      <c r="AZ10" s="236"/>
      <c r="BA10" s="236"/>
      <c r="BB10" s="236"/>
      <c r="BC10" s="236"/>
      <c r="BD10" s="236"/>
      <c r="BE10" s="236"/>
      <c r="BF10" s="236"/>
      <c r="BG10" s="236"/>
      <c r="BH10" s="236"/>
      <c r="BI10" s="236"/>
      <c r="BJ10" s="236"/>
      <c r="BK10" s="236"/>
      <c r="BL10" s="236"/>
      <c r="BM10" s="236"/>
      <c r="BN10" s="236"/>
    </row>
    <row r="11" spans="1:66">
      <c r="A11" s="237"/>
      <c r="B11" s="237"/>
      <c r="C11" s="237"/>
      <c r="D11" s="230" t="s">
        <v>76</v>
      </c>
      <c r="E11" s="231"/>
      <c r="F11" s="231"/>
      <c r="G11" s="232">
        <v>18</v>
      </c>
      <c r="H11" s="232"/>
      <c r="I11" s="228" t="s">
        <v>77</v>
      </c>
      <c r="J11" s="229"/>
      <c r="K11" s="230" t="s">
        <v>76</v>
      </c>
      <c r="L11" s="231"/>
      <c r="M11" s="231"/>
      <c r="N11" s="232">
        <v>19</v>
      </c>
      <c r="O11" s="232"/>
      <c r="P11" s="228" t="s">
        <v>77</v>
      </c>
      <c r="Q11" s="229"/>
      <c r="R11" s="230" t="s">
        <v>76</v>
      </c>
      <c r="S11" s="231"/>
      <c r="T11" s="231"/>
      <c r="U11" s="232">
        <v>20</v>
      </c>
      <c r="V11" s="232"/>
      <c r="W11" s="228" t="s">
        <v>77</v>
      </c>
      <c r="X11" s="229"/>
      <c r="Y11" s="230" t="s">
        <v>76</v>
      </c>
      <c r="Z11" s="231"/>
      <c r="AA11" s="231"/>
      <c r="AB11" s="232">
        <v>18</v>
      </c>
      <c r="AC11" s="232"/>
      <c r="AD11" s="228" t="s">
        <v>77</v>
      </c>
      <c r="AE11" s="229"/>
      <c r="AF11" s="230" t="s">
        <v>76</v>
      </c>
      <c r="AG11" s="231"/>
      <c r="AH11" s="231"/>
      <c r="AI11" s="232">
        <v>19</v>
      </c>
      <c r="AJ11" s="232"/>
      <c r="AK11" s="228" t="s">
        <v>77</v>
      </c>
      <c r="AL11" s="229"/>
      <c r="AM11" s="230" t="s">
        <v>76</v>
      </c>
      <c r="AN11" s="231"/>
      <c r="AO11" s="231"/>
      <c r="AP11" s="232">
        <v>20</v>
      </c>
      <c r="AQ11" s="232"/>
      <c r="AR11" s="228" t="s">
        <v>77</v>
      </c>
      <c r="AS11" s="229"/>
      <c r="AT11" s="230" t="s">
        <v>76</v>
      </c>
      <c r="AU11" s="231"/>
      <c r="AV11" s="231"/>
      <c r="AW11" s="232">
        <v>18</v>
      </c>
      <c r="AX11" s="232"/>
      <c r="AY11" s="228" t="s">
        <v>77</v>
      </c>
      <c r="AZ11" s="229"/>
      <c r="BA11" s="230" t="s">
        <v>76</v>
      </c>
      <c r="BB11" s="231"/>
      <c r="BC11" s="231"/>
      <c r="BD11" s="232">
        <v>19</v>
      </c>
      <c r="BE11" s="232"/>
      <c r="BF11" s="228" t="s">
        <v>77</v>
      </c>
      <c r="BG11" s="229"/>
      <c r="BH11" s="230" t="s">
        <v>76</v>
      </c>
      <c r="BI11" s="231"/>
      <c r="BJ11" s="231"/>
      <c r="BK11" s="232">
        <v>20</v>
      </c>
      <c r="BL11" s="232"/>
      <c r="BM11" s="228" t="s">
        <v>77</v>
      </c>
      <c r="BN11" s="229"/>
    </row>
    <row r="12" spans="1:66" ht="47.25" customHeight="1">
      <c r="A12" s="237"/>
      <c r="B12" s="237"/>
      <c r="C12" s="237"/>
      <c r="D12" s="253" t="s">
        <v>78</v>
      </c>
      <c r="E12" s="245"/>
      <c r="F12" s="245"/>
      <c r="G12" s="245"/>
      <c r="H12" s="245"/>
      <c r="I12" s="245"/>
      <c r="J12" s="246"/>
      <c r="K12" s="253" t="s">
        <v>79</v>
      </c>
      <c r="L12" s="245"/>
      <c r="M12" s="245"/>
      <c r="N12" s="245"/>
      <c r="O12" s="245"/>
      <c r="P12" s="245"/>
      <c r="Q12" s="246"/>
      <c r="R12" s="253" t="s">
        <v>80</v>
      </c>
      <c r="S12" s="245"/>
      <c r="T12" s="245"/>
      <c r="U12" s="245"/>
      <c r="V12" s="245"/>
      <c r="W12" s="245"/>
      <c r="X12" s="246"/>
      <c r="Y12" s="253" t="s">
        <v>78</v>
      </c>
      <c r="Z12" s="245"/>
      <c r="AA12" s="245"/>
      <c r="AB12" s="245"/>
      <c r="AC12" s="245"/>
      <c r="AD12" s="245"/>
      <c r="AE12" s="246"/>
      <c r="AF12" s="253" t="s">
        <v>79</v>
      </c>
      <c r="AG12" s="245"/>
      <c r="AH12" s="245"/>
      <c r="AI12" s="245"/>
      <c r="AJ12" s="245"/>
      <c r="AK12" s="245"/>
      <c r="AL12" s="246"/>
      <c r="AM12" s="253" t="s">
        <v>80</v>
      </c>
      <c r="AN12" s="245"/>
      <c r="AO12" s="245"/>
      <c r="AP12" s="245"/>
      <c r="AQ12" s="245"/>
      <c r="AR12" s="245"/>
      <c r="AS12" s="246"/>
      <c r="AT12" s="253" t="s">
        <v>78</v>
      </c>
      <c r="AU12" s="245"/>
      <c r="AV12" s="245"/>
      <c r="AW12" s="245"/>
      <c r="AX12" s="245"/>
      <c r="AY12" s="245"/>
      <c r="AZ12" s="246"/>
      <c r="BA12" s="253" t="s">
        <v>79</v>
      </c>
      <c r="BB12" s="245"/>
      <c r="BC12" s="245"/>
      <c r="BD12" s="245"/>
      <c r="BE12" s="245"/>
      <c r="BF12" s="245"/>
      <c r="BG12" s="246"/>
      <c r="BH12" s="253" t="s">
        <v>80</v>
      </c>
      <c r="BI12" s="245"/>
      <c r="BJ12" s="245"/>
      <c r="BK12" s="245"/>
      <c r="BL12" s="245"/>
      <c r="BM12" s="245"/>
      <c r="BN12" s="246"/>
    </row>
    <row r="13" spans="1:66" ht="15.75" thickBot="1">
      <c r="A13" s="30">
        <v>1</v>
      </c>
      <c r="B13" s="31">
        <v>2</v>
      </c>
      <c r="C13" s="31">
        <v>3</v>
      </c>
      <c r="D13" s="248">
        <v>4</v>
      </c>
      <c r="E13" s="249"/>
      <c r="F13" s="249"/>
      <c r="G13" s="249"/>
      <c r="H13" s="249"/>
      <c r="I13" s="249"/>
      <c r="J13" s="250"/>
      <c r="K13" s="248">
        <v>5</v>
      </c>
      <c r="L13" s="249"/>
      <c r="M13" s="249"/>
      <c r="N13" s="249"/>
      <c r="O13" s="249"/>
      <c r="P13" s="249"/>
      <c r="Q13" s="250"/>
      <c r="R13" s="248">
        <v>6</v>
      </c>
      <c r="S13" s="249"/>
      <c r="T13" s="249"/>
      <c r="U13" s="249"/>
      <c r="V13" s="249"/>
      <c r="W13" s="249"/>
      <c r="X13" s="250"/>
      <c r="Y13" s="248">
        <v>7</v>
      </c>
      <c r="Z13" s="249"/>
      <c r="AA13" s="249"/>
      <c r="AB13" s="249"/>
      <c r="AC13" s="249"/>
      <c r="AD13" s="249"/>
      <c r="AE13" s="250"/>
      <c r="AF13" s="248">
        <v>8</v>
      </c>
      <c r="AG13" s="249"/>
      <c r="AH13" s="249"/>
      <c r="AI13" s="249"/>
      <c r="AJ13" s="249"/>
      <c r="AK13" s="249"/>
      <c r="AL13" s="250"/>
      <c r="AM13" s="248">
        <v>9</v>
      </c>
      <c r="AN13" s="249"/>
      <c r="AO13" s="249"/>
      <c r="AP13" s="249"/>
      <c r="AQ13" s="249"/>
      <c r="AR13" s="249"/>
      <c r="AS13" s="250"/>
      <c r="AT13" s="248">
        <v>10</v>
      </c>
      <c r="AU13" s="249"/>
      <c r="AV13" s="249"/>
      <c r="AW13" s="249"/>
      <c r="AX13" s="249"/>
      <c r="AY13" s="249"/>
      <c r="AZ13" s="250"/>
      <c r="BA13" s="248">
        <v>11</v>
      </c>
      <c r="BB13" s="249"/>
      <c r="BC13" s="249"/>
      <c r="BD13" s="249"/>
      <c r="BE13" s="249"/>
      <c r="BF13" s="249"/>
      <c r="BG13" s="250"/>
      <c r="BH13" s="248">
        <v>12</v>
      </c>
      <c r="BI13" s="249"/>
      <c r="BJ13" s="249"/>
      <c r="BK13" s="249"/>
      <c r="BL13" s="249"/>
      <c r="BM13" s="249"/>
      <c r="BN13" s="250"/>
    </row>
    <row r="14" spans="1:66" ht="75">
      <c r="A14" s="32" t="s">
        <v>81</v>
      </c>
      <c r="B14" s="33" t="s">
        <v>82</v>
      </c>
      <c r="C14" s="34" t="s">
        <v>83</v>
      </c>
      <c r="D14" s="251">
        <f>ПФХД!H45</f>
        <v>289767.40000000002</v>
      </c>
      <c r="E14" s="251"/>
      <c r="F14" s="251"/>
      <c r="G14" s="251"/>
      <c r="H14" s="251"/>
      <c r="I14" s="251"/>
      <c r="J14" s="251"/>
      <c r="K14" s="251">
        <f>D14</f>
        <v>289767.40000000002</v>
      </c>
      <c r="L14" s="251"/>
      <c r="M14" s="251"/>
      <c r="N14" s="251"/>
      <c r="O14" s="251"/>
      <c r="P14" s="251"/>
      <c r="Q14" s="251"/>
      <c r="R14" s="251">
        <f>D14</f>
        <v>289767.40000000002</v>
      </c>
      <c r="S14" s="251"/>
      <c r="T14" s="251"/>
      <c r="U14" s="251"/>
      <c r="V14" s="251"/>
      <c r="W14" s="251"/>
      <c r="X14" s="251"/>
      <c r="Y14" s="251">
        <f>D14</f>
        <v>289767.40000000002</v>
      </c>
      <c r="Z14" s="251"/>
      <c r="AA14" s="251"/>
      <c r="AB14" s="251"/>
      <c r="AC14" s="251"/>
      <c r="AD14" s="251"/>
      <c r="AE14" s="251"/>
      <c r="AF14" s="251">
        <f>D14</f>
        <v>289767.40000000002</v>
      </c>
      <c r="AG14" s="251"/>
      <c r="AH14" s="251"/>
      <c r="AI14" s="251"/>
      <c r="AJ14" s="251"/>
      <c r="AK14" s="251"/>
      <c r="AL14" s="251"/>
      <c r="AM14" s="251">
        <f>D14</f>
        <v>289767.40000000002</v>
      </c>
      <c r="AN14" s="251"/>
      <c r="AO14" s="251"/>
      <c r="AP14" s="251"/>
      <c r="AQ14" s="251"/>
      <c r="AR14" s="251"/>
      <c r="AS14" s="251"/>
      <c r="AT14" s="251"/>
      <c r="AU14" s="251"/>
      <c r="AV14" s="251"/>
      <c r="AW14" s="251"/>
      <c r="AX14" s="251"/>
      <c r="AY14" s="251"/>
      <c r="AZ14" s="251"/>
      <c r="BA14" s="251"/>
      <c r="BB14" s="251"/>
      <c r="BC14" s="251"/>
      <c r="BD14" s="251"/>
      <c r="BE14" s="251"/>
      <c r="BF14" s="251"/>
      <c r="BG14" s="251"/>
      <c r="BH14" s="251"/>
      <c r="BI14" s="251"/>
      <c r="BJ14" s="251"/>
      <c r="BK14" s="251"/>
      <c r="BL14" s="251"/>
      <c r="BM14" s="251"/>
      <c r="BN14" s="252"/>
    </row>
    <row r="15" spans="1:66">
      <c r="A15" s="35" t="s">
        <v>7</v>
      </c>
      <c r="B15" s="254">
        <v>1001</v>
      </c>
      <c r="C15" s="255" t="s">
        <v>84</v>
      </c>
      <c r="D15" s="256"/>
      <c r="E15" s="256"/>
      <c r="F15" s="256"/>
      <c r="G15" s="256"/>
      <c r="H15" s="256"/>
      <c r="I15" s="256"/>
      <c r="J15" s="256"/>
      <c r="K15" s="256"/>
      <c r="L15" s="256"/>
      <c r="M15" s="256"/>
      <c r="N15" s="256"/>
      <c r="O15" s="256"/>
      <c r="P15" s="256"/>
      <c r="Q15" s="256"/>
      <c r="R15" s="256"/>
      <c r="S15" s="256"/>
      <c r="T15" s="256"/>
      <c r="U15" s="256"/>
      <c r="V15" s="256"/>
      <c r="W15" s="256"/>
      <c r="X15" s="256"/>
      <c r="Y15" s="256"/>
      <c r="Z15" s="256"/>
      <c r="AA15" s="256"/>
      <c r="AB15" s="256"/>
      <c r="AC15" s="256"/>
      <c r="AD15" s="256"/>
      <c r="AE15" s="256"/>
      <c r="AF15" s="256"/>
      <c r="AG15" s="256"/>
      <c r="AH15" s="256"/>
      <c r="AI15" s="256"/>
      <c r="AJ15" s="256"/>
      <c r="AK15" s="256"/>
      <c r="AL15" s="256"/>
      <c r="AM15" s="256"/>
      <c r="AN15" s="256"/>
      <c r="AO15" s="256"/>
      <c r="AP15" s="256"/>
      <c r="AQ15" s="256"/>
      <c r="AR15" s="256"/>
      <c r="AS15" s="256"/>
      <c r="AT15" s="256"/>
      <c r="AU15" s="256"/>
      <c r="AV15" s="256"/>
      <c r="AW15" s="256"/>
      <c r="AX15" s="256"/>
      <c r="AY15" s="256"/>
      <c r="AZ15" s="256"/>
      <c r="BA15" s="256"/>
      <c r="BB15" s="256"/>
      <c r="BC15" s="256"/>
      <c r="BD15" s="256"/>
      <c r="BE15" s="256"/>
      <c r="BF15" s="256"/>
      <c r="BG15" s="256"/>
      <c r="BH15" s="256"/>
      <c r="BI15" s="256"/>
      <c r="BJ15" s="256"/>
      <c r="BK15" s="256"/>
      <c r="BL15" s="256"/>
      <c r="BM15" s="256"/>
      <c r="BN15" s="257"/>
    </row>
    <row r="16" spans="1:66" ht="105">
      <c r="A16" s="36" t="s">
        <v>85</v>
      </c>
      <c r="B16" s="254"/>
      <c r="C16" s="255"/>
      <c r="D16" s="256"/>
      <c r="E16" s="256"/>
      <c r="F16" s="256"/>
      <c r="G16" s="256"/>
      <c r="H16" s="256"/>
      <c r="I16" s="256"/>
      <c r="J16" s="256"/>
      <c r="K16" s="256"/>
      <c r="L16" s="256"/>
      <c r="M16" s="256"/>
      <c r="N16" s="256"/>
      <c r="O16" s="256"/>
      <c r="P16" s="256"/>
      <c r="Q16" s="256"/>
      <c r="R16" s="256"/>
      <c r="S16" s="256"/>
      <c r="T16" s="256"/>
      <c r="U16" s="256"/>
      <c r="V16" s="256"/>
      <c r="W16" s="256"/>
      <c r="X16" s="256"/>
      <c r="Y16" s="256"/>
      <c r="Z16" s="256"/>
      <c r="AA16" s="256"/>
      <c r="AB16" s="256"/>
      <c r="AC16" s="256"/>
      <c r="AD16" s="256"/>
      <c r="AE16" s="256"/>
      <c r="AF16" s="256"/>
      <c r="AG16" s="256"/>
      <c r="AH16" s="256"/>
      <c r="AI16" s="256"/>
      <c r="AJ16" s="256"/>
      <c r="AK16" s="256"/>
      <c r="AL16" s="256"/>
      <c r="AM16" s="256"/>
      <c r="AN16" s="256"/>
      <c r="AO16" s="256"/>
      <c r="AP16" s="256"/>
      <c r="AQ16" s="256"/>
      <c r="AR16" s="256"/>
      <c r="AS16" s="256"/>
      <c r="AT16" s="256"/>
      <c r="AU16" s="256"/>
      <c r="AV16" s="256"/>
      <c r="AW16" s="256"/>
      <c r="AX16" s="256"/>
      <c r="AY16" s="256"/>
      <c r="AZ16" s="256"/>
      <c r="BA16" s="256"/>
      <c r="BB16" s="256"/>
      <c r="BC16" s="256"/>
      <c r="BD16" s="256"/>
      <c r="BE16" s="256"/>
      <c r="BF16" s="256"/>
      <c r="BG16" s="256"/>
      <c r="BH16" s="256"/>
      <c r="BI16" s="256"/>
      <c r="BJ16" s="256"/>
      <c r="BK16" s="256"/>
      <c r="BL16" s="256"/>
      <c r="BM16" s="256"/>
      <c r="BN16" s="257"/>
    </row>
    <row r="17" spans="1:66" ht="15.75" thickBot="1">
      <c r="A17" s="32"/>
      <c r="B17" s="37"/>
      <c r="C17" s="38"/>
      <c r="D17" s="256"/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56"/>
      <c r="Q17" s="256"/>
      <c r="R17" s="256"/>
      <c r="S17" s="256"/>
      <c r="T17" s="256"/>
      <c r="U17" s="256"/>
      <c r="V17" s="256"/>
      <c r="W17" s="256"/>
      <c r="X17" s="256"/>
      <c r="Y17" s="256"/>
      <c r="Z17" s="256"/>
      <c r="AA17" s="256"/>
      <c r="AB17" s="256"/>
      <c r="AC17" s="256"/>
      <c r="AD17" s="256"/>
      <c r="AE17" s="256"/>
      <c r="AF17" s="256"/>
      <c r="AG17" s="256"/>
      <c r="AH17" s="256"/>
      <c r="AI17" s="256"/>
      <c r="AJ17" s="256"/>
      <c r="AK17" s="256"/>
      <c r="AL17" s="256"/>
      <c r="AM17" s="256"/>
      <c r="AN17" s="256"/>
      <c r="AO17" s="256"/>
      <c r="AP17" s="256"/>
      <c r="AQ17" s="256"/>
      <c r="AR17" s="256"/>
      <c r="AS17" s="256"/>
      <c r="AT17" s="256"/>
      <c r="AU17" s="256"/>
      <c r="AV17" s="256"/>
      <c r="AW17" s="256"/>
      <c r="AX17" s="256"/>
      <c r="AY17" s="256"/>
      <c r="AZ17" s="256"/>
      <c r="BA17" s="256"/>
      <c r="BB17" s="256"/>
      <c r="BC17" s="256"/>
      <c r="BD17" s="256"/>
      <c r="BE17" s="256"/>
      <c r="BF17" s="256"/>
      <c r="BG17" s="256"/>
      <c r="BH17" s="256"/>
      <c r="BI17" s="256"/>
      <c r="BJ17" s="256"/>
      <c r="BK17" s="256"/>
      <c r="BL17" s="256"/>
      <c r="BM17" s="256"/>
      <c r="BN17" s="257"/>
    </row>
    <row r="18" spans="1:66" ht="60">
      <c r="A18" s="39" t="s">
        <v>86</v>
      </c>
      <c r="B18" s="40">
        <v>2001</v>
      </c>
      <c r="C18" s="38"/>
      <c r="D18" s="251">
        <f>D14</f>
        <v>289767.40000000002</v>
      </c>
      <c r="E18" s="251"/>
      <c r="F18" s="251"/>
      <c r="G18" s="251"/>
      <c r="H18" s="251"/>
      <c r="I18" s="251"/>
      <c r="J18" s="251"/>
      <c r="K18" s="251">
        <f>D14</f>
        <v>289767.40000000002</v>
      </c>
      <c r="L18" s="251"/>
      <c r="M18" s="251"/>
      <c r="N18" s="251"/>
      <c r="O18" s="251"/>
      <c r="P18" s="251"/>
      <c r="Q18" s="251"/>
      <c r="R18" s="251">
        <f>D14</f>
        <v>289767.40000000002</v>
      </c>
      <c r="S18" s="251"/>
      <c r="T18" s="251"/>
      <c r="U18" s="251"/>
      <c r="V18" s="251"/>
      <c r="W18" s="251"/>
      <c r="X18" s="251"/>
      <c r="Y18" s="251">
        <f>D14</f>
        <v>289767.40000000002</v>
      </c>
      <c r="Z18" s="251"/>
      <c r="AA18" s="251"/>
      <c r="AB18" s="251"/>
      <c r="AC18" s="251"/>
      <c r="AD18" s="251"/>
      <c r="AE18" s="251"/>
      <c r="AF18" s="251">
        <f>D14</f>
        <v>289767.40000000002</v>
      </c>
      <c r="AG18" s="251"/>
      <c r="AH18" s="251"/>
      <c r="AI18" s="251"/>
      <c r="AJ18" s="251"/>
      <c r="AK18" s="251"/>
      <c r="AL18" s="251"/>
      <c r="AM18" s="251">
        <f>D14</f>
        <v>289767.40000000002</v>
      </c>
      <c r="AN18" s="251"/>
      <c r="AO18" s="251"/>
      <c r="AP18" s="251"/>
      <c r="AQ18" s="251"/>
      <c r="AR18" s="251"/>
      <c r="AS18" s="251"/>
      <c r="AT18" s="256"/>
      <c r="AU18" s="256"/>
      <c r="AV18" s="256"/>
      <c r="AW18" s="256"/>
      <c r="AX18" s="256"/>
      <c r="AY18" s="256"/>
      <c r="AZ18" s="256"/>
      <c r="BA18" s="256"/>
      <c r="BB18" s="256"/>
      <c r="BC18" s="256"/>
      <c r="BD18" s="256"/>
      <c r="BE18" s="256"/>
      <c r="BF18" s="256"/>
      <c r="BG18" s="256"/>
      <c r="BH18" s="256"/>
      <c r="BI18" s="256"/>
      <c r="BJ18" s="256"/>
      <c r="BK18" s="256"/>
      <c r="BL18" s="256"/>
      <c r="BM18" s="256"/>
      <c r="BN18" s="257"/>
    </row>
    <row r="19" spans="1:66" ht="15.75" thickBot="1">
      <c r="A19" s="32"/>
      <c r="B19" s="41"/>
      <c r="C19" s="42"/>
      <c r="D19" s="258"/>
      <c r="E19" s="258"/>
      <c r="F19" s="258"/>
      <c r="G19" s="258"/>
      <c r="H19" s="258"/>
      <c r="I19" s="258"/>
      <c r="J19" s="258"/>
      <c r="K19" s="258"/>
      <c r="L19" s="258"/>
      <c r="M19" s="258"/>
      <c r="N19" s="258"/>
      <c r="O19" s="258"/>
      <c r="P19" s="258"/>
      <c r="Q19" s="258"/>
      <c r="R19" s="258"/>
      <c r="S19" s="258"/>
      <c r="T19" s="258"/>
      <c r="U19" s="258"/>
      <c r="V19" s="258"/>
      <c r="W19" s="258"/>
      <c r="X19" s="258"/>
      <c r="Y19" s="258"/>
      <c r="Z19" s="258"/>
      <c r="AA19" s="258"/>
      <c r="AB19" s="258"/>
      <c r="AC19" s="258"/>
      <c r="AD19" s="258"/>
      <c r="AE19" s="258"/>
      <c r="AF19" s="258"/>
      <c r="AG19" s="258"/>
      <c r="AH19" s="258"/>
      <c r="AI19" s="258"/>
      <c r="AJ19" s="258"/>
      <c r="AK19" s="258"/>
      <c r="AL19" s="258"/>
      <c r="AM19" s="258"/>
      <c r="AN19" s="258"/>
      <c r="AO19" s="258"/>
      <c r="AP19" s="258"/>
      <c r="AQ19" s="258"/>
      <c r="AR19" s="258"/>
      <c r="AS19" s="258"/>
      <c r="AT19" s="258"/>
      <c r="AU19" s="258"/>
      <c r="AV19" s="258"/>
      <c r="AW19" s="258"/>
      <c r="AX19" s="258"/>
      <c r="AY19" s="258"/>
      <c r="AZ19" s="258"/>
      <c r="BA19" s="258"/>
      <c r="BB19" s="258"/>
      <c r="BC19" s="258"/>
      <c r="BD19" s="258"/>
      <c r="BE19" s="258"/>
      <c r="BF19" s="258"/>
      <c r="BG19" s="258"/>
      <c r="BH19" s="258"/>
      <c r="BI19" s="258"/>
      <c r="BJ19" s="258"/>
      <c r="BK19" s="258"/>
      <c r="BL19" s="258"/>
      <c r="BM19" s="258"/>
      <c r="BN19" s="259"/>
    </row>
  </sheetData>
  <mergeCells count="106">
    <mergeCell ref="D19:J19"/>
    <mergeCell ref="K19:Q19"/>
    <mergeCell ref="R19:X19"/>
    <mergeCell ref="Y19:AE19"/>
    <mergeCell ref="AF19:AL19"/>
    <mergeCell ref="AM19:AS19"/>
    <mergeCell ref="AT19:AZ19"/>
    <mergeCell ref="BA19:BG19"/>
    <mergeCell ref="BH19:BN19"/>
    <mergeCell ref="D18:J18"/>
    <mergeCell ref="K18:Q18"/>
    <mergeCell ref="R18:X18"/>
    <mergeCell ref="Y18:AE18"/>
    <mergeCell ref="AF18:AL18"/>
    <mergeCell ref="AM18:AS18"/>
    <mergeCell ref="AT18:AZ18"/>
    <mergeCell ref="BA18:BG18"/>
    <mergeCell ref="BH18:BN18"/>
    <mergeCell ref="D17:J17"/>
    <mergeCell ref="K17:Q17"/>
    <mergeCell ref="R17:X17"/>
    <mergeCell ref="Y17:AE17"/>
    <mergeCell ref="AF17:AL17"/>
    <mergeCell ref="AM17:AS17"/>
    <mergeCell ref="AT17:AZ17"/>
    <mergeCell ref="BA17:BG17"/>
    <mergeCell ref="BH17:BN17"/>
    <mergeCell ref="BM11:BN11"/>
    <mergeCell ref="D12:J12"/>
    <mergeCell ref="B15:B16"/>
    <mergeCell ref="C15:C16"/>
    <mergeCell ref="D15:J16"/>
    <mergeCell ref="K15:Q16"/>
    <mergeCell ref="R15:X16"/>
    <mergeCell ref="Y15:AE16"/>
    <mergeCell ref="AF15:AL16"/>
    <mergeCell ref="AM15:AS16"/>
    <mergeCell ref="AT15:AZ16"/>
    <mergeCell ref="BA15:BG16"/>
    <mergeCell ref="BH15:BN16"/>
    <mergeCell ref="AT13:AZ13"/>
    <mergeCell ref="BA13:BG13"/>
    <mergeCell ref="BH13:BN13"/>
    <mergeCell ref="D14:J14"/>
    <mergeCell ref="K14:Q14"/>
    <mergeCell ref="R14:X14"/>
    <mergeCell ref="Y14:AE14"/>
    <mergeCell ref="AF14:AL14"/>
    <mergeCell ref="AM14:AS14"/>
    <mergeCell ref="AT14:AZ14"/>
    <mergeCell ref="D13:J13"/>
    <mergeCell ref="BA14:BG14"/>
    <mergeCell ref="BH14:BN14"/>
    <mergeCell ref="K12:Q12"/>
    <mergeCell ref="R12:X12"/>
    <mergeCell ref="Y12:AE12"/>
    <mergeCell ref="AF12:AL12"/>
    <mergeCell ref="AM12:AS12"/>
    <mergeCell ref="AT12:AZ12"/>
    <mergeCell ref="BA12:BG12"/>
    <mergeCell ref="BH12:BN12"/>
    <mergeCell ref="BK11:BL11"/>
    <mergeCell ref="AK11:AL11"/>
    <mergeCell ref="AM11:AO11"/>
    <mergeCell ref="AP11:AQ11"/>
    <mergeCell ref="AR11:AS11"/>
    <mergeCell ref="AT11:AV11"/>
    <mergeCell ref="AW11:AX11"/>
    <mergeCell ref="K13:Q13"/>
    <mergeCell ref="R13:X13"/>
    <mergeCell ref="Y13:AE13"/>
    <mergeCell ref="AF13:AL13"/>
    <mergeCell ref="AM13:AS13"/>
    <mergeCell ref="AB11:AC11"/>
    <mergeCell ref="AD11:AE11"/>
    <mergeCell ref="AF11:AH11"/>
    <mergeCell ref="AI11:AJ11"/>
    <mergeCell ref="AY11:AZ11"/>
    <mergeCell ref="BA11:BC11"/>
    <mergeCell ref="BD11:BE11"/>
    <mergeCell ref="BF11:BG11"/>
    <mergeCell ref="BH11:BJ11"/>
    <mergeCell ref="I11:J11"/>
    <mergeCell ref="K11:M11"/>
    <mergeCell ref="N11:O11"/>
    <mergeCell ref="P11:Q11"/>
    <mergeCell ref="W11:X11"/>
    <mergeCell ref="Y11:AA11"/>
    <mergeCell ref="R11:T11"/>
    <mergeCell ref="U11:V11"/>
    <mergeCell ref="A1:BN1"/>
    <mergeCell ref="A2:BN2"/>
    <mergeCell ref="A3:BN3"/>
    <mergeCell ref="A5:BN5"/>
    <mergeCell ref="O6:AF6"/>
    <mergeCell ref="AI6:AJ6"/>
    <mergeCell ref="A8:A12"/>
    <mergeCell ref="B8:B12"/>
    <mergeCell ref="C8:C12"/>
    <mergeCell ref="D8:BN8"/>
    <mergeCell ref="D9:X10"/>
    <mergeCell ref="Y9:BN9"/>
    <mergeCell ref="Y10:AS10"/>
    <mergeCell ref="AT10:BN10"/>
    <mergeCell ref="D11:F11"/>
    <mergeCell ref="G11:H11"/>
  </mergeCells>
  <pageMargins left="0.70866141732283472" right="0.70866141732283472" top="0.74803149606299213" bottom="0.74803149606299213" header="0.31496062992125984" footer="0.31496062992125984"/>
  <pageSetup paperSize="9" scale="87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8"/>
  <sheetViews>
    <sheetView workbookViewId="0">
      <selection activeCell="D27" sqref="D27:E27"/>
    </sheetView>
  </sheetViews>
  <sheetFormatPr defaultRowHeight="12.75"/>
  <cols>
    <col min="1" max="1" width="51.7109375" customWidth="1"/>
    <col min="2" max="2" width="12" customWidth="1"/>
    <col min="3" max="3" width="10.85546875" style="57" customWidth="1"/>
    <col min="4" max="4" width="25" style="101" customWidth="1"/>
    <col min="5" max="5" width="0.42578125" hidden="1" customWidth="1"/>
    <col min="6" max="6" width="12.85546875" style="57" customWidth="1"/>
    <col min="7" max="9" width="12.85546875" customWidth="1"/>
    <col min="10" max="10" width="35" customWidth="1"/>
  </cols>
  <sheetData>
    <row r="1" spans="1:10" ht="15.75">
      <c r="J1" s="58" t="s">
        <v>90</v>
      </c>
    </row>
    <row r="2" spans="1:10" ht="15.75">
      <c r="J2" s="58" t="s">
        <v>91</v>
      </c>
    </row>
    <row r="3" spans="1:10" ht="15.75">
      <c r="J3" s="58" t="s">
        <v>92</v>
      </c>
    </row>
    <row r="4" spans="1:10" ht="15.75">
      <c r="A4" s="260" t="s">
        <v>171</v>
      </c>
      <c r="B4" s="260"/>
      <c r="C4" s="260"/>
      <c r="D4" s="260"/>
      <c r="E4" s="260"/>
      <c r="F4" s="260"/>
      <c r="G4" s="260"/>
      <c r="H4" s="260"/>
      <c r="I4" s="260"/>
    </row>
    <row r="5" spans="1:10" ht="15.75">
      <c r="A5" s="260" t="s">
        <v>154</v>
      </c>
      <c r="B5" s="260"/>
      <c r="C5" s="260"/>
      <c r="D5" s="260"/>
      <c r="E5" s="260"/>
      <c r="F5" s="260"/>
      <c r="G5" s="260"/>
      <c r="H5" s="260"/>
      <c r="I5" s="260"/>
    </row>
    <row r="6" spans="1:10" ht="15.75">
      <c r="A6" s="260" t="s">
        <v>93</v>
      </c>
      <c r="B6" s="260"/>
      <c r="C6" s="260"/>
      <c r="D6" s="260"/>
      <c r="E6" s="260"/>
      <c r="F6" s="260"/>
      <c r="G6" s="260"/>
      <c r="H6" s="260"/>
      <c r="I6" s="260"/>
    </row>
    <row r="7" spans="1:10" ht="15.75">
      <c r="A7" s="260" t="s">
        <v>94</v>
      </c>
      <c r="B7" s="260"/>
      <c r="C7" s="260"/>
      <c r="D7" s="260"/>
      <c r="E7" s="260"/>
      <c r="F7" s="260"/>
      <c r="G7" s="260"/>
      <c r="H7" s="260"/>
      <c r="I7" s="260"/>
    </row>
    <row r="8" spans="1:10" ht="15.75">
      <c r="A8" s="260" t="s">
        <v>172</v>
      </c>
      <c r="B8" s="260"/>
      <c r="C8" s="260"/>
      <c r="D8" s="260"/>
      <c r="E8" s="260"/>
      <c r="F8" s="260"/>
      <c r="G8" s="260"/>
      <c r="H8" s="260"/>
      <c r="I8" s="260"/>
    </row>
    <row r="9" spans="1:10" ht="15.75">
      <c r="A9" s="260" t="s">
        <v>95</v>
      </c>
      <c r="B9" s="260"/>
      <c r="C9" s="260"/>
      <c r="D9" s="260"/>
      <c r="E9" s="260"/>
      <c r="F9" s="260"/>
      <c r="G9" s="260"/>
      <c r="H9" s="260"/>
      <c r="I9" s="260"/>
    </row>
    <row r="10" spans="1:10" ht="15.75">
      <c r="A10" s="59"/>
    </row>
    <row r="11" spans="1:10">
      <c r="A11" s="261" t="s">
        <v>5</v>
      </c>
      <c r="B11" s="261" t="s">
        <v>24</v>
      </c>
      <c r="C11" s="177" t="s">
        <v>96</v>
      </c>
      <c r="D11" s="177"/>
      <c r="E11" s="177"/>
      <c r="F11" s="177"/>
      <c r="G11" s="177"/>
      <c r="H11" s="177"/>
      <c r="I11" s="177"/>
      <c r="J11" s="261" t="s">
        <v>97</v>
      </c>
    </row>
    <row r="12" spans="1:10">
      <c r="A12" s="261"/>
      <c r="B12" s="261"/>
      <c r="C12" s="177" t="s">
        <v>25</v>
      </c>
      <c r="D12" s="262" t="s">
        <v>7</v>
      </c>
      <c r="E12" s="262"/>
      <c r="F12" s="262"/>
      <c r="G12" s="262"/>
      <c r="H12" s="262"/>
      <c r="I12" s="262"/>
      <c r="J12" s="261"/>
    </row>
    <row r="13" spans="1:10">
      <c r="A13" s="261"/>
      <c r="B13" s="261"/>
      <c r="C13" s="177"/>
      <c r="D13" s="178" t="s">
        <v>31</v>
      </c>
      <c r="E13" s="180"/>
      <c r="F13" s="177" t="s">
        <v>98</v>
      </c>
      <c r="G13" s="177"/>
      <c r="H13" s="177" t="s">
        <v>41</v>
      </c>
      <c r="I13" s="177"/>
      <c r="J13" s="261"/>
    </row>
    <row r="14" spans="1:10">
      <c r="A14" s="261"/>
      <c r="B14" s="261"/>
      <c r="C14" s="177"/>
      <c r="D14" s="263"/>
      <c r="E14" s="264"/>
      <c r="F14" s="267" t="s">
        <v>28</v>
      </c>
      <c r="G14" s="177" t="s">
        <v>21</v>
      </c>
      <c r="H14" s="177" t="s">
        <v>27</v>
      </c>
      <c r="I14" s="177" t="s">
        <v>26</v>
      </c>
      <c r="J14" s="261"/>
    </row>
    <row r="15" spans="1:10">
      <c r="A15" s="261"/>
      <c r="B15" s="261"/>
      <c r="C15" s="177"/>
      <c r="D15" s="265"/>
      <c r="E15" s="266"/>
      <c r="F15" s="267"/>
      <c r="G15" s="177"/>
      <c r="H15" s="177"/>
      <c r="I15" s="177"/>
      <c r="J15" s="261"/>
    </row>
    <row r="16" spans="1:10" ht="15.75">
      <c r="A16" s="60">
        <v>1</v>
      </c>
      <c r="B16" s="60">
        <v>2</v>
      </c>
      <c r="C16" s="61">
        <v>3</v>
      </c>
      <c r="D16" s="261">
        <v>4</v>
      </c>
      <c r="E16" s="261"/>
      <c r="F16" s="268">
        <v>5</v>
      </c>
      <c r="G16" s="268"/>
      <c r="H16" s="62">
        <v>6</v>
      </c>
      <c r="I16" s="62">
        <v>7</v>
      </c>
      <c r="J16" s="62">
        <v>8</v>
      </c>
    </row>
    <row r="17" spans="1:10" ht="15.75">
      <c r="A17" s="63" t="s">
        <v>99</v>
      </c>
      <c r="B17" s="60" t="s">
        <v>100</v>
      </c>
      <c r="C17" s="64"/>
      <c r="D17" s="102"/>
      <c r="E17" s="65"/>
      <c r="F17" s="66"/>
      <c r="G17" s="65"/>
      <c r="H17" s="65"/>
      <c r="I17" s="65"/>
      <c r="J17" s="67"/>
    </row>
    <row r="18" spans="1:10" ht="15.75">
      <c r="A18" s="68" t="s">
        <v>101</v>
      </c>
      <c r="B18" s="69" t="s">
        <v>100</v>
      </c>
      <c r="C18" s="64">
        <f>C20+C21</f>
        <v>0</v>
      </c>
      <c r="D18" s="103">
        <v>0</v>
      </c>
      <c r="E18" s="64">
        <f t="shared" ref="E18:I18" si="0">E20+E21</f>
        <v>0</v>
      </c>
      <c r="F18" s="64">
        <v>0</v>
      </c>
      <c r="G18" s="64">
        <f t="shared" si="0"/>
        <v>0</v>
      </c>
      <c r="H18" s="64">
        <v>0</v>
      </c>
      <c r="I18" s="64">
        <f t="shared" si="0"/>
        <v>0</v>
      </c>
      <c r="J18" s="67"/>
    </row>
    <row r="19" spans="1:10" s="74" customFormat="1" ht="15.75">
      <c r="A19" s="63" t="s">
        <v>7</v>
      </c>
      <c r="B19" s="60" t="s">
        <v>100</v>
      </c>
      <c r="C19" s="71" t="s">
        <v>100</v>
      </c>
      <c r="D19" s="98" t="s">
        <v>100</v>
      </c>
      <c r="E19" s="60" t="s">
        <v>100</v>
      </c>
      <c r="F19" s="71" t="s">
        <v>100</v>
      </c>
      <c r="G19" s="60" t="s">
        <v>100</v>
      </c>
      <c r="H19" s="72" t="s">
        <v>100</v>
      </c>
      <c r="I19" s="60" t="s">
        <v>100</v>
      </c>
      <c r="J19" s="73"/>
    </row>
    <row r="20" spans="1:10" ht="15.75">
      <c r="A20" s="75"/>
      <c r="B20" s="76"/>
      <c r="C20" s="77"/>
      <c r="D20" s="104"/>
      <c r="E20" s="78"/>
      <c r="F20" s="77">
        <v>0</v>
      </c>
      <c r="G20" s="78"/>
      <c r="H20" s="79"/>
      <c r="I20" s="78"/>
      <c r="J20" s="67"/>
    </row>
    <row r="21" spans="1:10" s="81" customFormat="1" ht="15.75">
      <c r="A21" s="75"/>
      <c r="B21" s="76"/>
      <c r="C21" s="77"/>
      <c r="D21" s="104"/>
      <c r="E21" s="78"/>
      <c r="F21" s="77"/>
      <c r="G21" s="78"/>
      <c r="H21" s="79"/>
      <c r="I21" s="78"/>
      <c r="J21" s="80"/>
    </row>
    <row r="22" spans="1:10" s="81" customFormat="1" ht="15.75">
      <c r="A22" s="68" t="s">
        <v>102</v>
      </c>
      <c r="B22" s="63"/>
      <c r="C22" s="64">
        <f>C24+C26</f>
        <v>0</v>
      </c>
      <c r="D22" s="103">
        <f>SUM(D24:E42)</f>
        <v>0</v>
      </c>
      <c r="E22" s="64">
        <f>E24+E25+E26+E27+E28+E29+E36+E37+E38+E39</f>
        <v>0</v>
      </c>
      <c r="F22" s="103">
        <f>SUM(F24:G42)</f>
        <v>0</v>
      </c>
      <c r="G22" s="64">
        <f>G24+G26+G25</f>
        <v>0</v>
      </c>
      <c r="H22" s="103">
        <f>SUM(H24:I42)</f>
        <v>0</v>
      </c>
      <c r="I22" s="64">
        <f>I24+I26+I25</f>
        <v>0</v>
      </c>
      <c r="J22" s="80"/>
    </row>
    <row r="23" spans="1:10" ht="15.75">
      <c r="A23" s="63" t="s">
        <v>7</v>
      </c>
      <c r="B23" s="60" t="s">
        <v>100</v>
      </c>
      <c r="C23" s="71" t="s">
        <v>100</v>
      </c>
      <c r="D23" s="98" t="s">
        <v>100</v>
      </c>
      <c r="E23" s="60" t="s">
        <v>100</v>
      </c>
      <c r="F23" s="71" t="s">
        <v>100</v>
      </c>
      <c r="G23" s="60" t="s">
        <v>100</v>
      </c>
      <c r="H23" s="72" t="s">
        <v>100</v>
      </c>
      <c r="I23" s="60" t="s">
        <v>100</v>
      </c>
      <c r="J23" s="67"/>
    </row>
    <row r="24" spans="1:10" ht="15.75">
      <c r="A24" s="63" t="s">
        <v>103</v>
      </c>
      <c r="B24" s="63"/>
      <c r="C24" s="64"/>
      <c r="D24" s="269">
        <v>-27000</v>
      </c>
      <c r="E24" s="270"/>
      <c r="F24" s="64"/>
      <c r="G24" s="63"/>
      <c r="H24" s="70"/>
      <c r="I24" s="63"/>
      <c r="J24" s="67"/>
    </row>
    <row r="25" spans="1:10" ht="15.75">
      <c r="A25" s="63" t="s">
        <v>104</v>
      </c>
      <c r="B25" s="63"/>
      <c r="C25" s="64"/>
      <c r="D25" s="269">
        <v>-11406</v>
      </c>
      <c r="E25" s="270"/>
      <c r="F25" s="64"/>
      <c r="G25" s="63"/>
      <c r="H25" s="70"/>
      <c r="I25" s="63"/>
      <c r="J25" s="67"/>
    </row>
    <row r="26" spans="1:10" ht="15.75">
      <c r="A26" s="63" t="s">
        <v>105</v>
      </c>
      <c r="B26" s="63"/>
      <c r="C26" s="64"/>
      <c r="D26" s="269">
        <v>64347.54</v>
      </c>
      <c r="E26" s="270"/>
      <c r="F26" s="64"/>
      <c r="G26" s="63"/>
      <c r="H26" s="70"/>
      <c r="I26" s="63"/>
      <c r="J26" s="67"/>
    </row>
    <row r="27" spans="1:10" ht="31.5">
      <c r="A27" s="63" t="s">
        <v>123</v>
      </c>
      <c r="B27" s="60"/>
      <c r="C27" s="64"/>
      <c r="D27" s="269"/>
      <c r="E27" s="270"/>
      <c r="F27" s="64"/>
      <c r="G27" s="64"/>
      <c r="H27" s="70"/>
      <c r="I27" s="64"/>
      <c r="J27" s="67"/>
    </row>
    <row r="28" spans="1:10" ht="15.75">
      <c r="A28" s="63" t="s">
        <v>124</v>
      </c>
      <c r="B28" s="60"/>
      <c r="C28" s="71"/>
      <c r="D28" s="269"/>
      <c r="E28" s="270"/>
      <c r="F28" s="60"/>
      <c r="G28" s="60"/>
      <c r="H28" s="72"/>
      <c r="I28" s="60"/>
      <c r="J28" s="67"/>
    </row>
    <row r="29" spans="1:10" ht="15.75">
      <c r="A29" s="63" t="s">
        <v>125</v>
      </c>
      <c r="B29" s="60"/>
      <c r="C29" s="71"/>
      <c r="D29" s="269"/>
      <c r="E29" s="270"/>
      <c r="F29" s="60"/>
      <c r="G29" s="60"/>
      <c r="H29" s="72"/>
      <c r="I29" s="60"/>
      <c r="J29" s="67"/>
    </row>
    <row r="30" spans="1:10" ht="15.75">
      <c r="A30" s="63" t="s">
        <v>113</v>
      </c>
      <c r="B30" s="93"/>
      <c r="C30" s="92"/>
      <c r="D30" s="99"/>
      <c r="E30" s="91"/>
      <c r="F30" s="93"/>
      <c r="G30" s="93"/>
      <c r="H30" s="72"/>
      <c r="I30" s="93"/>
      <c r="J30" s="67"/>
    </row>
    <row r="31" spans="1:10" ht="15.75">
      <c r="A31" s="63" t="s">
        <v>118</v>
      </c>
      <c r="B31" s="97"/>
      <c r="C31" s="96"/>
      <c r="D31" s="99"/>
      <c r="E31" s="95"/>
      <c r="F31" s="118"/>
      <c r="G31" s="97"/>
      <c r="H31" s="72"/>
      <c r="I31" s="97"/>
      <c r="J31" s="67"/>
    </row>
    <row r="32" spans="1:10" ht="15.75">
      <c r="A32" s="63" t="s">
        <v>119</v>
      </c>
      <c r="B32" s="97"/>
      <c r="C32" s="96"/>
      <c r="D32" s="99"/>
      <c r="E32" s="95"/>
      <c r="F32" s="97"/>
      <c r="G32" s="97"/>
      <c r="H32" s="72"/>
      <c r="I32" s="97"/>
      <c r="J32" s="67"/>
    </row>
    <row r="33" spans="1:16" ht="15.75">
      <c r="A33" s="63" t="s">
        <v>120</v>
      </c>
      <c r="B33" s="97"/>
      <c r="C33" s="96"/>
      <c r="D33" s="99"/>
      <c r="E33" s="95"/>
      <c r="F33" s="97"/>
      <c r="G33" s="97"/>
      <c r="H33" s="72"/>
      <c r="I33" s="97"/>
      <c r="J33" s="67"/>
    </row>
    <row r="34" spans="1:16" ht="15.75">
      <c r="A34" s="63" t="s">
        <v>121</v>
      </c>
      <c r="B34" s="97"/>
      <c r="C34" s="96"/>
      <c r="D34" s="99">
        <v>-7000</v>
      </c>
      <c r="E34" s="95"/>
      <c r="F34" s="97"/>
      <c r="G34" s="97"/>
      <c r="H34" s="72"/>
      <c r="I34" s="97"/>
      <c r="J34" s="67"/>
    </row>
    <row r="35" spans="1:16" ht="15.75">
      <c r="A35" s="63" t="s">
        <v>122</v>
      </c>
      <c r="B35" s="97"/>
      <c r="C35" s="96"/>
      <c r="D35" s="99">
        <v>-11680</v>
      </c>
      <c r="E35" s="95"/>
      <c r="F35" s="97"/>
      <c r="G35" s="97"/>
      <c r="H35" s="72"/>
      <c r="I35" s="97"/>
      <c r="J35" s="67"/>
    </row>
    <row r="36" spans="1:16" ht="15.75">
      <c r="A36" s="63" t="s">
        <v>106</v>
      </c>
      <c r="B36" s="60"/>
      <c r="C36" s="64"/>
      <c r="D36" s="269"/>
      <c r="E36" s="270"/>
      <c r="F36" s="63"/>
      <c r="G36" s="63"/>
      <c r="H36" s="70"/>
      <c r="I36" s="63"/>
      <c r="J36" s="67"/>
    </row>
    <row r="37" spans="1:16" ht="15.75">
      <c r="A37" s="63" t="s">
        <v>107</v>
      </c>
      <c r="B37" s="60"/>
      <c r="C37" s="64"/>
      <c r="D37" s="269"/>
      <c r="E37" s="270"/>
      <c r="F37" s="63"/>
      <c r="G37" s="63"/>
      <c r="H37" s="70"/>
      <c r="I37" s="63"/>
      <c r="J37" s="67"/>
    </row>
    <row r="38" spans="1:16" ht="15.75">
      <c r="A38" s="63" t="s">
        <v>108</v>
      </c>
      <c r="B38" s="60"/>
      <c r="C38" s="64"/>
      <c r="D38" s="269"/>
      <c r="E38" s="270"/>
      <c r="F38" s="63"/>
      <c r="G38" s="63"/>
      <c r="H38" s="70"/>
      <c r="I38" s="63"/>
      <c r="J38" s="67"/>
    </row>
    <row r="39" spans="1:16" ht="15.75">
      <c r="A39" s="63" t="s">
        <v>109</v>
      </c>
      <c r="B39" s="60"/>
      <c r="C39" s="64"/>
      <c r="D39" s="269">
        <v>-2769.58</v>
      </c>
      <c r="E39" s="270"/>
      <c r="F39" s="63"/>
      <c r="G39" s="63"/>
      <c r="H39" s="70"/>
      <c r="I39" s="63"/>
      <c r="J39" s="67"/>
    </row>
    <row r="40" spans="1:16" ht="15.75">
      <c r="A40" s="63" t="s">
        <v>126</v>
      </c>
      <c r="B40" s="60"/>
      <c r="C40" s="64"/>
      <c r="D40" s="269"/>
      <c r="E40" s="270"/>
      <c r="F40" s="63"/>
      <c r="G40" s="63"/>
      <c r="H40" s="70"/>
      <c r="I40" s="63"/>
      <c r="J40" s="67"/>
    </row>
    <row r="41" spans="1:16" ht="15.75">
      <c r="A41" s="63" t="s">
        <v>110</v>
      </c>
      <c r="B41" s="60"/>
      <c r="C41" s="64"/>
      <c r="D41" s="269"/>
      <c r="E41" s="270"/>
      <c r="F41" s="63"/>
      <c r="G41" s="63"/>
      <c r="H41" s="64"/>
      <c r="I41" s="63"/>
      <c r="J41" s="67"/>
    </row>
    <row r="42" spans="1:16" ht="31.5">
      <c r="A42" s="63" t="s">
        <v>111</v>
      </c>
      <c r="B42" s="60"/>
      <c r="C42" s="64"/>
      <c r="D42" s="272">
        <v>-4491.96</v>
      </c>
      <c r="E42" s="272"/>
      <c r="F42" s="63"/>
      <c r="G42" s="63"/>
      <c r="H42" s="64"/>
      <c r="I42" s="63"/>
      <c r="J42" s="67"/>
    </row>
    <row r="43" spans="1:16" ht="15.75">
      <c r="A43" s="82"/>
      <c r="B43" s="83"/>
      <c r="C43" s="84"/>
      <c r="D43" s="100"/>
      <c r="E43" s="85"/>
      <c r="F43" s="82"/>
      <c r="G43" s="82"/>
      <c r="H43" s="86"/>
      <c r="I43" s="82"/>
      <c r="J43" s="87"/>
    </row>
    <row r="44" spans="1:16" s="5" customFormat="1" ht="15.75">
      <c r="A44" s="88" t="s">
        <v>8</v>
      </c>
      <c r="B44" s="88"/>
      <c r="D44" s="105"/>
      <c r="E44" s="89"/>
      <c r="F44" s="271" t="s">
        <v>168</v>
      </c>
      <c r="G44" s="271"/>
      <c r="H44" s="90"/>
      <c r="I44" s="90" t="s">
        <v>20</v>
      </c>
      <c r="J44" s="90"/>
      <c r="K44" s="90"/>
      <c r="L44" s="90"/>
      <c r="M44" s="90"/>
      <c r="N44" s="90"/>
      <c r="O44" s="90"/>
      <c r="P44" s="90"/>
    </row>
    <row r="45" spans="1:16" s="1" customFormat="1">
      <c r="A45" s="20"/>
      <c r="B45" s="56"/>
      <c r="D45" s="168" t="s">
        <v>0</v>
      </c>
      <c r="E45" s="168"/>
      <c r="H45" s="3"/>
      <c r="I45" s="3"/>
      <c r="J45" s="3"/>
      <c r="K45" s="3"/>
      <c r="L45" s="3"/>
      <c r="M45" s="3"/>
      <c r="N45" s="3"/>
      <c r="O45" s="3"/>
      <c r="P45" s="3"/>
    </row>
    <row r="46" spans="1:16" ht="15.75">
      <c r="A46" s="59"/>
      <c r="F46"/>
    </row>
    <row r="47" spans="1:16" s="5" customFormat="1" ht="15.75">
      <c r="A47" s="88" t="s">
        <v>9</v>
      </c>
      <c r="B47" s="88"/>
      <c r="D47" s="105"/>
      <c r="E47" s="89"/>
      <c r="F47" s="271" t="s">
        <v>112</v>
      </c>
      <c r="G47" s="271"/>
      <c r="H47" s="90"/>
      <c r="I47" s="90"/>
      <c r="J47" s="90"/>
      <c r="K47" s="90"/>
      <c r="L47" s="90"/>
      <c r="M47" s="90"/>
      <c r="N47" s="90"/>
      <c r="O47" s="90"/>
      <c r="P47" s="90"/>
    </row>
    <row r="48" spans="1:16">
      <c r="D48" s="168" t="s">
        <v>0</v>
      </c>
      <c r="E48" s="168"/>
    </row>
  </sheetData>
  <mergeCells count="38">
    <mergeCell ref="F47:G47"/>
    <mergeCell ref="D48:E48"/>
    <mergeCell ref="D40:E40"/>
    <mergeCell ref="D41:E41"/>
    <mergeCell ref="D42:E42"/>
    <mergeCell ref="F44:G44"/>
    <mergeCell ref="D45:E45"/>
    <mergeCell ref="D29:E29"/>
    <mergeCell ref="D36:E36"/>
    <mergeCell ref="D37:E37"/>
    <mergeCell ref="D38:E38"/>
    <mergeCell ref="D39:E39"/>
    <mergeCell ref="D24:E24"/>
    <mergeCell ref="D25:E25"/>
    <mergeCell ref="D26:E26"/>
    <mergeCell ref="D27:E27"/>
    <mergeCell ref="D28:E28"/>
    <mergeCell ref="G14:G15"/>
    <mergeCell ref="H14:H15"/>
    <mergeCell ref="I14:I15"/>
    <mergeCell ref="D16:E16"/>
    <mergeCell ref="F16:G16"/>
    <mergeCell ref="A4:I4"/>
    <mergeCell ref="A5:I5"/>
    <mergeCell ref="A6:I6"/>
    <mergeCell ref="J11:J15"/>
    <mergeCell ref="C12:C15"/>
    <mergeCell ref="D12:I12"/>
    <mergeCell ref="D13:E15"/>
    <mergeCell ref="F13:G13"/>
    <mergeCell ref="H13:I13"/>
    <mergeCell ref="F14:F15"/>
    <mergeCell ref="A11:A15"/>
    <mergeCell ref="B11:B15"/>
    <mergeCell ref="C11:I11"/>
    <mergeCell ref="A7:I7"/>
    <mergeCell ref="A8:I8"/>
    <mergeCell ref="A9:I9"/>
  </mergeCells>
  <pageMargins left="0.70866141732283472" right="0.70866141732283472" top="0.74803149606299213" bottom="0.74803149606299213" header="0.31496062992125984" footer="0.31496062992125984"/>
  <pageSetup paperSize="9" scale="65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Титульный</vt:lpstr>
      <vt:lpstr>Лист1</vt:lpstr>
      <vt:lpstr>ПФХД</vt:lpstr>
      <vt:lpstr>Расчет 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User57</dc:creator>
  <cp:lastModifiedBy>root</cp:lastModifiedBy>
  <cp:lastPrinted>2018-11-26T03:05:06Z</cp:lastPrinted>
  <dcterms:created xsi:type="dcterms:W3CDTF">2014-12-15T09:00:07Z</dcterms:created>
  <dcterms:modified xsi:type="dcterms:W3CDTF">2018-11-27T09:49:37Z</dcterms:modified>
</cp:coreProperties>
</file>